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TABELA" sheetId="1" r:id="rId1"/>
    <sheet name="PITAGORAS" sheetId="2" r:id="rId2"/>
    <sheet name="TALES" sheetId="3" r:id="rId3"/>
    <sheet name="HERON" sheetId="4" r:id="rId4"/>
    <sheet name="EUKLIDES" sheetId="5" r:id="rId5"/>
    <sheet name="APOLONIUSZ" sheetId="6" r:id="rId6"/>
    <sheet name="dHONDT-tabela" sheetId="7" r:id="rId7"/>
    <sheet name="dHONDT-1994" sheetId="8" r:id="rId8"/>
    <sheet name="LAGUE-1994" sheetId="9" r:id="rId9"/>
  </sheets>
  <definedNames/>
  <calcPr fullCalcOnLoad="1"/>
</workbook>
</file>

<file path=xl/sharedStrings.xml><?xml version="1.0" encoding="utf-8"?>
<sst xmlns="http://schemas.openxmlformats.org/spreadsheetml/2006/main" count="507" uniqueCount="63">
  <si>
    <t>Pitagoras</t>
  </si>
  <si>
    <t>Tales</t>
  </si>
  <si>
    <t>Heron</t>
  </si>
  <si>
    <t>Apoloniusz</t>
  </si>
  <si>
    <t>Euklides</t>
  </si>
  <si>
    <t>E</t>
  </si>
  <si>
    <t>A</t>
  </si>
  <si>
    <t>RAZEM</t>
  </si>
  <si>
    <t>B</t>
  </si>
  <si>
    <t>C</t>
  </si>
  <si>
    <t>D</t>
  </si>
  <si>
    <t>F</t>
  </si>
  <si>
    <t>dzielniki</t>
  </si>
  <si>
    <t>PO</t>
  </si>
  <si>
    <t>LPR</t>
  </si>
  <si>
    <t>PIS</t>
  </si>
  <si>
    <t>S</t>
  </si>
  <si>
    <t>SLD</t>
  </si>
  <si>
    <t>UW</t>
  </si>
  <si>
    <t>PSL</t>
  </si>
  <si>
    <t>SP</t>
  </si>
  <si>
    <t>Miejsce/Partia</t>
  </si>
  <si>
    <t>Liczba głosów</t>
  </si>
  <si>
    <t>głosy</t>
  </si>
  <si>
    <t>miejsce</t>
  </si>
  <si>
    <t xml:space="preserve">prezydentem zostanie ten, którego na pierwszym miejscu postawi największa liczba wyborców </t>
  </si>
  <si>
    <t>Gdy żaden z kandydatów nie przekroczył w pierwszym głosowaniu 50% głosów, 
do drugiej tury przechodzi tylko dwóch kandydatów i zwycięża ten, który ma więcej głosów.</t>
  </si>
  <si>
    <t>I tura</t>
  </si>
  <si>
    <t>Przechodzą do II tury</t>
  </si>
  <si>
    <t>Głosy razem</t>
  </si>
  <si>
    <t>MIEJSCE</t>
  </si>
  <si>
    <t>wygrywa Tales</t>
  </si>
  <si>
    <t>„wybory dyrektorskie” - po każdej turze odpada ostatni</t>
  </si>
  <si>
    <t>odpada</t>
  </si>
  <si>
    <t>Pozycja w II turze</t>
  </si>
  <si>
    <t>Głosy w II turze</t>
  </si>
  <si>
    <t>II tura</t>
  </si>
  <si>
    <t>Euklides odpadł</t>
  </si>
  <si>
    <t>III tura</t>
  </si>
  <si>
    <t>Apoloniusz odpadł</t>
  </si>
  <si>
    <t>IV tura</t>
  </si>
  <si>
    <t>Tales odpada</t>
  </si>
  <si>
    <t>zwycięża</t>
  </si>
  <si>
    <t>gdyby przeliczanie odbywało się podobnie jak w konkursie Eurowizji, 
za pierwsze miejsce głosujący przyznaje 5 punktów, za drugie 4 i tak dalej, 
to w naszych wyborach  wygra Euklides</t>
  </si>
  <si>
    <t>punkty</t>
  </si>
  <si>
    <t>wygrywa</t>
  </si>
  <si>
    <t>w jakiej kolejności partie ułożyły kandydatów
ilu posłów stawia swojego kandydata przed innymi</t>
  </si>
  <si>
    <t>POZYCJA</t>
  </si>
  <si>
    <t>Ilu posłów stawia Pitagorasa przed...</t>
  </si>
  <si>
    <t>Ilu posłów stawia Euklidesa przed...</t>
  </si>
  <si>
    <t>Ilu posłów stawia Talesa przed...</t>
  </si>
  <si>
    <t>Ilu posłów stawia Herona przed...</t>
  </si>
  <si>
    <t>ponad 50%</t>
  </si>
  <si>
    <t>100 głosów</t>
  </si>
  <si>
    <t>Ilu posłów stawia Apoloniusza przed...</t>
  </si>
  <si>
    <t>liczbę głosów oddanych na partię dzielimy przez kolejne dzielniki</t>
  </si>
  <si>
    <t>otrzymane ilorazy ustawiamy w kolejności</t>
  </si>
  <si>
    <t>zostawiamy tylko te pozycje, które są mniejsze od liczby miejsc w sejmie</t>
  </si>
  <si>
    <t>mandaty</t>
  </si>
  <si>
    <t>dHundT</t>
  </si>
  <si>
    <t>Lague</t>
  </si>
  <si>
    <t>straci</t>
  </si>
  <si>
    <t>zyska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</si>
</sst>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52" fillId="0" borderId="17" xfId="0" applyFont="1" applyBorder="1" applyAlignment="1">
      <alignment horizontal="center" vertical="top" wrapText="1"/>
    </xf>
    <xf numFmtId="0" fontId="53" fillId="0" borderId="14" xfId="0" applyFont="1" applyBorder="1" applyAlignment="1">
      <alignment/>
    </xf>
    <xf numFmtId="0" fontId="1" fillId="0" borderId="14" xfId="0" applyFont="1" applyFill="1" applyBorder="1" applyAlignment="1">
      <alignment vertical="top"/>
    </xf>
    <xf numFmtId="0" fontId="53" fillId="34" borderId="20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4" xfId="0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5" fillId="0" borderId="14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34" borderId="20" xfId="0" applyFont="1" applyFill="1" applyBorder="1" applyAlignment="1">
      <alignment/>
    </xf>
    <xf numFmtId="0" fontId="55" fillId="34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34" borderId="0" xfId="0" applyFont="1" applyFill="1" applyAlignment="1">
      <alignment/>
    </xf>
    <xf numFmtId="0" fontId="51" fillId="0" borderId="19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3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33" borderId="14" xfId="0" applyFont="1" applyFill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2" fillId="34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I1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2" width="13.8515625" style="0" customWidth="1"/>
    <col min="3" max="9" width="14.8515625" style="0" customWidth="1"/>
    <col min="10" max="10" width="13.28125" style="0" customWidth="1"/>
  </cols>
  <sheetData>
    <row r="7" ht="13.5" thickBot="1"/>
    <row r="8" spans="3:9" ht="16.5" thickBot="1">
      <c r="C8" s="8" t="s">
        <v>22</v>
      </c>
      <c r="D8" s="2">
        <v>25</v>
      </c>
      <c r="E8" s="2">
        <v>20</v>
      </c>
      <c r="F8" s="2">
        <v>19</v>
      </c>
      <c r="G8" s="2">
        <v>17</v>
      </c>
      <c r="H8" s="2">
        <v>10</v>
      </c>
      <c r="I8" s="2">
        <v>9</v>
      </c>
    </row>
    <row r="9" spans="3:9" ht="16.5" thickBot="1">
      <c r="C9" s="1" t="s">
        <v>21</v>
      </c>
      <c r="D9" s="2" t="s">
        <v>6</v>
      </c>
      <c r="E9" s="2" t="s">
        <v>8</v>
      </c>
      <c r="F9" s="2" t="s">
        <v>9</v>
      </c>
      <c r="G9" s="2" t="s">
        <v>10</v>
      </c>
      <c r="H9" s="2" t="s">
        <v>5</v>
      </c>
      <c r="I9" s="2" t="s">
        <v>11</v>
      </c>
    </row>
    <row r="10" spans="3:9" ht="16.5" thickBot="1">
      <c r="C10" s="3">
        <v>1</v>
      </c>
      <c r="D10" s="4" t="s">
        <v>0</v>
      </c>
      <c r="E10" s="4" t="s">
        <v>1</v>
      </c>
      <c r="F10" s="4" t="s">
        <v>2</v>
      </c>
      <c r="G10" s="4" t="s">
        <v>3</v>
      </c>
      <c r="H10" s="4" t="s">
        <v>4</v>
      </c>
      <c r="I10" s="4" t="s">
        <v>0</v>
      </c>
    </row>
    <row r="11" spans="3:9" ht="16.5" thickBot="1">
      <c r="C11" s="3">
        <v>2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</row>
    <row r="12" spans="3:9" ht="16.5" thickBot="1">
      <c r="C12" s="3">
        <v>3</v>
      </c>
      <c r="D12" s="4" t="s">
        <v>1</v>
      </c>
      <c r="E12" s="4" t="s">
        <v>3</v>
      </c>
      <c r="F12" s="4" t="s">
        <v>4</v>
      </c>
      <c r="G12" s="4" t="s">
        <v>2</v>
      </c>
      <c r="H12" s="4" t="s">
        <v>3</v>
      </c>
      <c r="I12" s="4" t="s">
        <v>4</v>
      </c>
    </row>
    <row r="13" spans="3:9" ht="16.5" thickBot="1">
      <c r="C13" s="3">
        <v>4</v>
      </c>
      <c r="D13" s="4" t="s">
        <v>3</v>
      </c>
      <c r="E13" s="4" t="s">
        <v>4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3:9" ht="16.5" thickBot="1">
      <c r="C14" s="3">
        <v>5</v>
      </c>
      <c r="D14" s="4" t="s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I23"/>
  <sheetViews>
    <sheetView zoomScalePageLayoutView="0" workbookViewId="0" topLeftCell="A1">
      <selection activeCell="C18" sqref="C18:G23"/>
    </sheetView>
  </sheetViews>
  <sheetFormatPr defaultColWidth="9.140625" defaultRowHeight="12.75"/>
  <cols>
    <col min="1" max="2" width="13.8515625" style="0" customWidth="1"/>
    <col min="3" max="3" width="16.00390625" style="0" customWidth="1"/>
    <col min="4" max="9" width="14.8515625" style="0" customWidth="1"/>
    <col min="10" max="10" width="13.28125" style="0" customWidth="1"/>
  </cols>
  <sheetData>
    <row r="7" ht="13.5" thickBot="1"/>
    <row r="8" spans="3:9" ht="16.5" thickBot="1">
      <c r="C8" s="18" t="s">
        <v>22</v>
      </c>
      <c r="D8" s="19">
        <v>25</v>
      </c>
      <c r="E8" s="19">
        <v>20</v>
      </c>
      <c r="F8" s="19">
        <v>19</v>
      </c>
      <c r="G8" s="19">
        <v>17</v>
      </c>
      <c r="H8" s="19">
        <v>10</v>
      </c>
      <c r="I8" s="19">
        <v>9</v>
      </c>
    </row>
    <row r="9" spans="3:9" ht="16.5" thickBot="1">
      <c r="C9" s="20" t="s">
        <v>21</v>
      </c>
      <c r="D9" s="19" t="s">
        <v>6</v>
      </c>
      <c r="E9" s="19" t="s">
        <v>8</v>
      </c>
      <c r="F9" s="19" t="s">
        <v>9</v>
      </c>
      <c r="G9" s="19" t="s">
        <v>10</v>
      </c>
      <c r="H9" s="19" t="s">
        <v>5</v>
      </c>
      <c r="I9" s="19" t="s">
        <v>11</v>
      </c>
    </row>
    <row r="10" spans="3:9" ht="16.5" thickBot="1">
      <c r="C10" s="21">
        <v>1</v>
      </c>
      <c r="D10" s="22" t="s">
        <v>0</v>
      </c>
      <c r="E10" s="22" t="s">
        <v>1</v>
      </c>
      <c r="F10" s="22" t="s">
        <v>2</v>
      </c>
      <c r="G10" s="22" t="s">
        <v>3</v>
      </c>
      <c r="H10" s="22" t="s">
        <v>4</v>
      </c>
      <c r="I10" s="22" t="s">
        <v>0</v>
      </c>
    </row>
    <row r="11" spans="3:9" ht="16.5" thickBot="1">
      <c r="C11" s="3">
        <v>2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</row>
    <row r="12" spans="3:9" ht="16.5" thickBot="1">
      <c r="C12" s="3">
        <v>3</v>
      </c>
      <c r="D12" s="4" t="s">
        <v>1</v>
      </c>
      <c r="E12" s="4" t="s">
        <v>3</v>
      </c>
      <c r="F12" s="4" t="s">
        <v>4</v>
      </c>
      <c r="G12" s="4" t="s">
        <v>2</v>
      </c>
      <c r="H12" s="4" t="s">
        <v>3</v>
      </c>
      <c r="I12" s="4" t="s">
        <v>4</v>
      </c>
    </row>
    <row r="13" spans="3:9" ht="16.5" thickBot="1">
      <c r="C13" s="3">
        <v>4</v>
      </c>
      <c r="D13" s="4" t="s">
        <v>3</v>
      </c>
      <c r="E13" s="4" t="s">
        <v>4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3:9" ht="16.5" thickBot="1">
      <c r="C14" s="3">
        <v>5</v>
      </c>
      <c r="D14" s="4" t="s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2</v>
      </c>
    </row>
    <row r="16" spans="3:9" ht="15.75">
      <c r="C16" s="25" t="s">
        <v>25</v>
      </c>
      <c r="D16" s="25"/>
      <c r="E16" s="25"/>
      <c r="F16" s="25"/>
      <c r="G16" s="25"/>
      <c r="H16" s="25"/>
      <c r="I16" s="25"/>
    </row>
    <row r="17" ht="13.5" thickBot="1"/>
    <row r="18" spans="3:7" ht="13.5" thickBot="1">
      <c r="C18" s="14"/>
      <c r="D18" s="13" t="s">
        <v>23</v>
      </c>
      <c r="E18" s="12" t="s">
        <v>24</v>
      </c>
      <c r="G18" s="6" t="s">
        <v>45</v>
      </c>
    </row>
    <row r="19" spans="3:7" ht="15.75">
      <c r="C19" s="23" t="s">
        <v>0</v>
      </c>
      <c r="D19" s="30">
        <f>SUMIF($D$10:$I$10,C19,$D$8:$I$8)</f>
        <v>34</v>
      </c>
      <c r="E19" s="39">
        <f>RANK(D19,$D$19:$D$23)</f>
        <v>1</v>
      </c>
      <c r="F19" s="6"/>
      <c r="G19" s="49" t="str">
        <f ca="1">INDIRECT(ADDRESS(18+MATCH(MAX(D19:D23),D19:D23,0),3))</f>
        <v>Pitagoras</v>
      </c>
    </row>
    <row r="20" spans="3:5" ht="15.75">
      <c r="C20" s="15" t="s">
        <v>4</v>
      </c>
      <c r="D20" s="32">
        <f>SUMIF($D$10:$I$10,C20,$D$8:$I$8)</f>
        <v>10</v>
      </c>
      <c r="E20" s="33">
        <f>RANK(D20,$D$19:$D$23)</f>
        <v>5</v>
      </c>
    </row>
    <row r="21" spans="3:5" ht="15.75">
      <c r="C21" s="15" t="s">
        <v>1</v>
      </c>
      <c r="D21" s="32">
        <f>SUMIF($D$10:$I$10,C21,$D$8:$I$8)</f>
        <v>20</v>
      </c>
      <c r="E21" s="33">
        <f>RANK(D21,$D$19:$D$23)</f>
        <v>2</v>
      </c>
    </row>
    <row r="22" spans="3:5" ht="15.75">
      <c r="C22" s="15" t="s">
        <v>3</v>
      </c>
      <c r="D22" s="32">
        <f>SUMIF($D$10:$I$10,C22,$D$8:$I$8)</f>
        <v>17</v>
      </c>
      <c r="E22" s="33">
        <f>RANK(D22,$D$19:$D$23)</f>
        <v>4</v>
      </c>
    </row>
    <row r="23" spans="3:5" ht="16.5" thickBot="1">
      <c r="C23" s="16" t="s">
        <v>2</v>
      </c>
      <c r="D23" s="32">
        <f>SUMIF($D$10:$I$10,C23,$D$8:$I$8)</f>
        <v>19</v>
      </c>
      <c r="E23" s="33">
        <f>RANK(D23,$D$19:$D$23)</f>
        <v>3</v>
      </c>
    </row>
  </sheetData>
  <sheetProtection/>
  <mergeCells count="1">
    <mergeCell ref="C16:I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I34"/>
  <sheetViews>
    <sheetView zoomScalePageLayoutView="0" workbookViewId="0" topLeftCell="A4">
      <selection activeCell="C33" sqref="C33"/>
    </sheetView>
  </sheetViews>
  <sheetFormatPr defaultColWidth="9.140625" defaultRowHeight="12.75"/>
  <cols>
    <col min="1" max="2" width="13.8515625" style="0" customWidth="1"/>
    <col min="3" max="9" width="14.8515625" style="0" customWidth="1"/>
    <col min="10" max="10" width="13.28125" style="0" customWidth="1"/>
  </cols>
  <sheetData>
    <row r="7" ht="13.5" thickBot="1"/>
    <row r="8" spans="3:9" ht="16.5" thickBot="1">
      <c r="C8" s="8" t="s">
        <v>22</v>
      </c>
      <c r="D8" s="2">
        <v>25</v>
      </c>
      <c r="E8" s="2">
        <v>20</v>
      </c>
      <c r="F8" s="2">
        <v>19</v>
      </c>
      <c r="G8" s="2">
        <v>17</v>
      </c>
      <c r="H8" s="2">
        <v>10</v>
      </c>
      <c r="I8" s="2">
        <v>9</v>
      </c>
    </row>
    <row r="9" spans="3:9" ht="16.5" thickBot="1">
      <c r="C9" s="1" t="s">
        <v>21</v>
      </c>
      <c r="D9" s="2" t="s">
        <v>6</v>
      </c>
      <c r="E9" s="2" t="s">
        <v>8</v>
      </c>
      <c r="F9" s="2" t="s">
        <v>9</v>
      </c>
      <c r="G9" s="2" t="s">
        <v>10</v>
      </c>
      <c r="H9" s="2" t="s">
        <v>5</v>
      </c>
      <c r="I9" s="2" t="s">
        <v>11</v>
      </c>
    </row>
    <row r="10" spans="3:9" ht="16.5" thickBot="1">
      <c r="C10" s="3">
        <v>1</v>
      </c>
      <c r="D10" s="4" t="s">
        <v>0</v>
      </c>
      <c r="E10" s="4" t="s">
        <v>1</v>
      </c>
      <c r="F10" s="4" t="s">
        <v>2</v>
      </c>
      <c r="G10" s="4" t="s">
        <v>3</v>
      </c>
      <c r="H10" s="4" t="s">
        <v>4</v>
      </c>
      <c r="I10" s="4" t="s">
        <v>0</v>
      </c>
    </row>
    <row r="11" spans="3:9" ht="16.5" thickBot="1">
      <c r="C11" s="3">
        <v>2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</row>
    <row r="12" spans="3:9" ht="16.5" thickBot="1">
      <c r="C12" s="3">
        <v>3</v>
      </c>
      <c r="D12" s="4" t="s">
        <v>1</v>
      </c>
      <c r="E12" s="4" t="s">
        <v>3</v>
      </c>
      <c r="F12" s="4" t="s">
        <v>4</v>
      </c>
      <c r="G12" s="4" t="s">
        <v>2</v>
      </c>
      <c r="H12" s="4" t="s">
        <v>3</v>
      </c>
      <c r="I12" s="4" t="s">
        <v>4</v>
      </c>
    </row>
    <row r="13" spans="3:9" ht="16.5" thickBot="1">
      <c r="C13" s="3">
        <v>4</v>
      </c>
      <c r="D13" s="4" t="s">
        <v>3</v>
      </c>
      <c r="E13" s="4" t="s">
        <v>4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3:9" ht="16.5" thickBot="1">
      <c r="C14" s="3">
        <v>5</v>
      </c>
      <c r="D14" s="4" t="s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2</v>
      </c>
    </row>
    <row r="16" spans="3:9" ht="28.5" customHeight="1">
      <c r="C16" s="24" t="s">
        <v>26</v>
      </c>
      <c r="D16" s="24"/>
      <c r="E16" s="24"/>
      <c r="F16" s="24"/>
      <c r="G16" s="24"/>
      <c r="H16" s="24"/>
      <c r="I16" s="24"/>
    </row>
    <row r="17" ht="13.5" thickBot="1"/>
    <row r="18" spans="3:5" ht="13.5" thickBot="1">
      <c r="C18" s="26" t="s">
        <v>27</v>
      </c>
      <c r="D18" s="13" t="s">
        <v>23</v>
      </c>
      <c r="E18" s="12" t="s">
        <v>24</v>
      </c>
    </row>
    <row r="19" spans="3:5" ht="15.75">
      <c r="C19" s="23" t="s">
        <v>0</v>
      </c>
      <c r="D19" s="30">
        <f>SUMIF($D$10:$I$10,C19,$D$8:$I$8)</f>
        <v>34</v>
      </c>
      <c r="E19" s="31">
        <f>RANK(D19,$D$19:$D$23)</f>
        <v>1</v>
      </c>
    </row>
    <row r="20" spans="3:5" ht="15.75">
      <c r="C20" s="15" t="s">
        <v>4</v>
      </c>
      <c r="D20" s="32">
        <f>SUMIF($D$10:$I$10,C20,$D$8:$I$8)</f>
        <v>10</v>
      </c>
      <c r="E20" s="33">
        <f>RANK(D20,$D$19:$D$23)</f>
        <v>5</v>
      </c>
    </row>
    <row r="21" spans="3:5" ht="15.75">
      <c r="C21" s="27" t="s">
        <v>1</v>
      </c>
      <c r="D21" s="34">
        <f>SUMIF($D$10:$I$10,C21,$D$8:$I$8)</f>
        <v>20</v>
      </c>
      <c r="E21" s="35">
        <f>RANK(D21,$D$19:$D$23)</f>
        <v>2</v>
      </c>
    </row>
    <row r="22" spans="3:5" ht="15.75">
      <c r="C22" s="15" t="s">
        <v>3</v>
      </c>
      <c r="D22" s="32">
        <f>SUMIF($D$10:$I$10,C22,$D$8:$I$8)</f>
        <v>17</v>
      </c>
      <c r="E22" s="33">
        <f>RANK(D22,$D$19:$D$23)</f>
        <v>4</v>
      </c>
    </row>
    <row r="23" spans="3:5" ht="16.5" thickBot="1">
      <c r="C23" s="16" t="s">
        <v>2</v>
      </c>
      <c r="D23" s="32">
        <f>SUMIF($D$10:$I$10,C23,$D$8:$I$8)</f>
        <v>19</v>
      </c>
      <c r="E23" s="33">
        <f>RANK(D23,$D$19:$D$23)</f>
        <v>3</v>
      </c>
    </row>
    <row r="25" spans="3:6" ht="15.75">
      <c r="C25" s="29" t="s">
        <v>28</v>
      </c>
      <c r="D25" s="9"/>
      <c r="E25" s="33" t="s">
        <v>29</v>
      </c>
      <c r="F25" s="37" t="s">
        <v>30</v>
      </c>
    </row>
    <row r="26" spans="3:6" ht="12.75">
      <c r="C26" s="9">
        <v>1</v>
      </c>
      <c r="D26" s="35" t="str">
        <f ca="1">INDIRECT(ADDRESS(18+MATCH(C26,$E$19:$E$23,0),3))</f>
        <v>Pitagoras</v>
      </c>
      <c r="E26" s="33">
        <f>SUM(D33:I33)</f>
        <v>34</v>
      </c>
      <c r="F26" s="33">
        <f>RANK(E26,$E$26:$E$27)</f>
        <v>2</v>
      </c>
    </row>
    <row r="27" spans="3:7" ht="12.75">
      <c r="C27" s="9">
        <v>2</v>
      </c>
      <c r="D27" s="35" t="str">
        <f ca="1">INDIRECT(ADDRESS(18+MATCH(C27,$E$19:$E$23,0),3))</f>
        <v>Tales</v>
      </c>
      <c r="E27" s="33">
        <f>SUM(D34:I34)</f>
        <v>66</v>
      </c>
      <c r="F27" s="38">
        <f>RANK(E27,$E$26:$E$27)</f>
        <v>1</v>
      </c>
      <c r="G27" s="6" t="s">
        <v>31</v>
      </c>
    </row>
    <row r="29" ht="12.75">
      <c r="C29" s="10" t="s">
        <v>34</v>
      </c>
    </row>
    <row r="30" spans="3:9" ht="12.75">
      <c r="C30" s="28" t="str">
        <f>D26</f>
        <v>Pitagoras</v>
      </c>
      <c r="D30" s="32">
        <f>MATCH(C30,D10:D14,0)</f>
        <v>1</v>
      </c>
      <c r="E30" s="33">
        <f>MATCH($D$26,E10:E14,0)</f>
        <v>5</v>
      </c>
      <c r="F30" s="33">
        <f>MATCH($D$26,F10:F14,0)</f>
        <v>5</v>
      </c>
      <c r="G30" s="33">
        <f>MATCH($D$26,G10:G14,0)</f>
        <v>5</v>
      </c>
      <c r="H30" s="33">
        <f>MATCH($D$26,H10:H14,0)</f>
        <v>5</v>
      </c>
      <c r="I30" s="33">
        <f>MATCH($D$26,I10:I14,0)</f>
        <v>1</v>
      </c>
    </row>
    <row r="31" spans="3:9" ht="12.75">
      <c r="C31" s="28" t="str">
        <f>D27</f>
        <v>Tales</v>
      </c>
      <c r="D31" s="32">
        <f>MATCH($C$31,D10:D14,0)</f>
        <v>3</v>
      </c>
      <c r="E31" s="33">
        <f>MATCH($C$31,E10:E14,0)</f>
        <v>1</v>
      </c>
      <c r="F31" s="33">
        <f>MATCH($C$31,F10:F14,0)</f>
        <v>4</v>
      </c>
      <c r="G31" s="33">
        <f>MATCH($C$31,G10:G14,0)</f>
        <v>4</v>
      </c>
      <c r="H31" s="33">
        <f>MATCH($C$31,H10:H14,0)</f>
        <v>4</v>
      </c>
      <c r="I31" s="33">
        <f>MATCH($C$31,I10:I14,0)</f>
        <v>4</v>
      </c>
    </row>
    <row r="32" ht="12.75">
      <c r="C32" s="10" t="s">
        <v>35</v>
      </c>
    </row>
    <row r="33" spans="3:9" ht="12.75">
      <c r="C33" s="28" t="str">
        <f>D26</f>
        <v>Pitagoras</v>
      </c>
      <c r="D33" s="32">
        <f>IF(D30&lt;D31,D8,0)</f>
        <v>25</v>
      </c>
      <c r="E33" s="33">
        <f>IF(E30&lt;E31,E8,0)</f>
        <v>0</v>
      </c>
      <c r="F33" s="33">
        <f>IF(F30&lt;F31,F8,0)</f>
        <v>0</v>
      </c>
      <c r="G33" s="33">
        <f>IF(G30&lt;G31,G8,0)</f>
        <v>0</v>
      </c>
      <c r="H33" s="33">
        <f>IF(H30&lt;H31,H8,0)</f>
        <v>0</v>
      </c>
      <c r="I33" s="33">
        <f>IF(I30&lt;I31,I8,0)</f>
        <v>9</v>
      </c>
    </row>
    <row r="34" spans="3:9" ht="12.75">
      <c r="C34" s="28" t="str">
        <f>D27</f>
        <v>Tales</v>
      </c>
      <c r="D34" s="32">
        <f>IF(D31&lt;D30,D8,0)</f>
        <v>0</v>
      </c>
      <c r="E34" s="33">
        <f>IF(E31&lt;E30,E8,0)</f>
        <v>20</v>
      </c>
      <c r="F34" s="33">
        <f>IF(F31&lt;F30,F8,0)</f>
        <v>19</v>
      </c>
      <c r="G34" s="33">
        <f>IF(G31&lt;G30,G8,0)</f>
        <v>17</v>
      </c>
      <c r="H34" s="33">
        <f>IF(H31&lt;H30,H8,0)</f>
        <v>10</v>
      </c>
      <c r="I34" s="33">
        <f>IF(I31&lt;I30,I8,0)</f>
        <v>0</v>
      </c>
    </row>
  </sheetData>
  <sheetProtection/>
  <mergeCells count="1">
    <mergeCell ref="C16:I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I6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2" width="13.8515625" style="0" customWidth="1"/>
    <col min="3" max="3" width="16.00390625" style="0" customWidth="1"/>
    <col min="4" max="9" width="14.8515625" style="0" customWidth="1"/>
    <col min="10" max="10" width="13.28125" style="0" customWidth="1"/>
  </cols>
  <sheetData>
    <row r="7" ht="13.5" thickBot="1"/>
    <row r="8" spans="2:9" ht="16.5" thickBot="1">
      <c r="B8" s="6" t="s">
        <v>27</v>
      </c>
      <c r="C8" s="18" t="s">
        <v>22</v>
      </c>
      <c r="D8" s="19">
        <v>25</v>
      </c>
      <c r="E8" s="19">
        <v>20</v>
      </c>
      <c r="F8" s="19">
        <v>19</v>
      </c>
      <c r="G8" s="19">
        <v>17</v>
      </c>
      <c r="H8" s="19">
        <v>10</v>
      </c>
      <c r="I8" s="19">
        <v>9</v>
      </c>
    </row>
    <row r="9" spans="3:9" ht="16.5" thickBot="1">
      <c r="C9" s="20" t="s">
        <v>21</v>
      </c>
      <c r="D9" s="19" t="s">
        <v>6</v>
      </c>
      <c r="E9" s="19" t="s">
        <v>8</v>
      </c>
      <c r="F9" s="19" t="s">
        <v>9</v>
      </c>
      <c r="G9" s="19" t="s">
        <v>10</v>
      </c>
      <c r="H9" s="19" t="s">
        <v>5</v>
      </c>
      <c r="I9" s="19" t="s">
        <v>11</v>
      </c>
    </row>
    <row r="10" spans="3:9" ht="16.5" thickBot="1">
      <c r="C10" s="17">
        <v>1</v>
      </c>
      <c r="D10" s="22" t="s">
        <v>0</v>
      </c>
      <c r="E10" s="22" t="s">
        <v>1</v>
      </c>
      <c r="F10" s="22" t="s">
        <v>2</v>
      </c>
      <c r="G10" s="22" t="s">
        <v>3</v>
      </c>
      <c r="H10" s="22" t="s">
        <v>4</v>
      </c>
      <c r="I10" s="22" t="s">
        <v>0</v>
      </c>
    </row>
    <row r="11" spans="3:9" ht="16.5" thickBot="1">
      <c r="C11" s="3">
        <v>2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</row>
    <row r="12" spans="3:9" ht="16.5" thickBot="1">
      <c r="C12" s="3">
        <v>3</v>
      </c>
      <c r="D12" s="4" t="s">
        <v>1</v>
      </c>
      <c r="E12" s="4" t="s">
        <v>3</v>
      </c>
      <c r="F12" s="4" t="s">
        <v>4</v>
      </c>
      <c r="G12" s="4" t="s">
        <v>2</v>
      </c>
      <c r="H12" s="4" t="s">
        <v>3</v>
      </c>
      <c r="I12" s="4" t="s">
        <v>4</v>
      </c>
    </row>
    <row r="13" spans="3:9" ht="16.5" thickBot="1">
      <c r="C13" s="3">
        <v>4</v>
      </c>
      <c r="D13" s="4" t="s">
        <v>3</v>
      </c>
      <c r="E13" s="4" t="s">
        <v>4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3:9" ht="16.5" thickBot="1">
      <c r="C14" s="3">
        <v>5</v>
      </c>
      <c r="D14" s="4" t="s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2</v>
      </c>
    </row>
    <row r="16" spans="3:9" ht="15.75">
      <c r="C16" s="25" t="s">
        <v>32</v>
      </c>
      <c r="D16" s="25"/>
      <c r="E16" s="25"/>
      <c r="F16" s="25"/>
      <c r="G16" s="25"/>
      <c r="H16" s="25"/>
      <c r="I16" s="25"/>
    </row>
    <row r="17" ht="13.5" thickBot="1"/>
    <row r="18" spans="3:7" ht="13.5" thickBot="1">
      <c r="C18" s="26" t="s">
        <v>27</v>
      </c>
      <c r="D18" s="13" t="s">
        <v>23</v>
      </c>
      <c r="E18" s="12" t="s">
        <v>24</v>
      </c>
      <c r="F18" s="44"/>
      <c r="G18" s="44" t="s">
        <v>33</v>
      </c>
    </row>
    <row r="19" spans="3:7" ht="15.75">
      <c r="C19" s="46" t="s">
        <v>0</v>
      </c>
      <c r="D19" s="42">
        <f>SUMIF($D$10:$I$10,C19,$D$8:$I$8)</f>
        <v>34</v>
      </c>
      <c r="E19" s="43">
        <f>RANK(D19,$D$19:$D$23)</f>
        <v>1</v>
      </c>
      <c r="F19" s="6"/>
      <c r="G19" s="45" t="str">
        <f ca="1">INDIRECT(ADDRESS(18+MATCH(MAX(E19:E23),$E$19:$E$23,0),3))</f>
        <v>Euklides</v>
      </c>
    </row>
    <row r="20" spans="3:5" ht="15.75">
      <c r="C20" s="47" t="s">
        <v>4</v>
      </c>
      <c r="D20" s="32">
        <f>SUMIF($D$10:$I$10,C20,$D$8:$I$8)</f>
        <v>10</v>
      </c>
      <c r="E20" s="33">
        <f>RANK(D20,$D$19:$D$23)</f>
        <v>5</v>
      </c>
    </row>
    <row r="21" spans="3:5" ht="15.75">
      <c r="C21" s="47" t="s">
        <v>1</v>
      </c>
      <c r="D21" s="32">
        <f>SUMIF($D$10:$I$10,C21,$D$8:$I$8)</f>
        <v>20</v>
      </c>
      <c r="E21" s="33">
        <f>RANK(D21,$D$19:$D$23)</f>
        <v>2</v>
      </c>
    </row>
    <row r="22" spans="3:5" ht="15.75">
      <c r="C22" s="47" t="s">
        <v>3</v>
      </c>
      <c r="D22" s="32">
        <f>SUMIF($D$10:$I$10,C22,$D$8:$I$8)</f>
        <v>17</v>
      </c>
      <c r="E22" s="33">
        <f>RANK(D22,$D$19:$D$23)</f>
        <v>4</v>
      </c>
    </row>
    <row r="23" spans="3:5" ht="16.5" thickBot="1">
      <c r="C23" s="48" t="s">
        <v>2</v>
      </c>
      <c r="D23" s="32">
        <f>SUMIF($D$10:$I$10,C23,$D$8:$I$8)</f>
        <v>19</v>
      </c>
      <c r="E23" s="33">
        <f>RANK(D23,$D$19:$D$23)</f>
        <v>3</v>
      </c>
    </row>
    <row r="25" ht="15.75">
      <c r="C25" s="7"/>
    </row>
    <row r="27" ht="13.5" thickBot="1">
      <c r="B27" s="6" t="s">
        <v>36</v>
      </c>
    </row>
    <row r="28" spans="3:9" ht="16.5" thickBot="1">
      <c r="C28" s="18" t="s">
        <v>22</v>
      </c>
      <c r="D28" s="19">
        <v>25</v>
      </c>
      <c r="E28" s="19">
        <v>20</v>
      </c>
      <c r="F28" s="19">
        <v>19</v>
      </c>
      <c r="G28" s="19">
        <v>17</v>
      </c>
      <c r="H28" s="19">
        <v>10</v>
      </c>
      <c r="I28" s="19">
        <v>9</v>
      </c>
    </row>
    <row r="29" spans="3:9" ht="16.5" thickBot="1">
      <c r="C29" s="20" t="s">
        <v>21</v>
      </c>
      <c r="D29" s="19" t="s">
        <v>6</v>
      </c>
      <c r="E29" s="19" t="s">
        <v>8</v>
      </c>
      <c r="F29" s="19" t="s">
        <v>9</v>
      </c>
      <c r="G29" s="19" t="s">
        <v>10</v>
      </c>
      <c r="H29" s="19" t="s">
        <v>5</v>
      </c>
      <c r="I29" s="19" t="s">
        <v>11</v>
      </c>
    </row>
    <row r="30" spans="3:9" ht="16.5" thickBot="1">
      <c r="C30" s="17">
        <v>1</v>
      </c>
      <c r="D30" s="22" t="s">
        <v>0</v>
      </c>
      <c r="E30" s="22" t="s">
        <v>1</v>
      </c>
      <c r="F30" s="22" t="s">
        <v>2</v>
      </c>
      <c r="G30" s="22" t="s">
        <v>3</v>
      </c>
      <c r="H30" s="22" t="s">
        <v>2</v>
      </c>
      <c r="I30" s="22" t="s">
        <v>0</v>
      </c>
    </row>
    <row r="31" ht="12.75">
      <c r="H31" s="6" t="s">
        <v>37</v>
      </c>
    </row>
    <row r="33" ht="13.5" thickBot="1"/>
    <row r="34" spans="3:7" ht="13.5" thickBot="1">
      <c r="C34" s="26" t="s">
        <v>27</v>
      </c>
      <c r="D34" s="13" t="s">
        <v>23</v>
      </c>
      <c r="E34" s="12" t="s">
        <v>24</v>
      </c>
      <c r="F34" s="44"/>
      <c r="G34" s="44" t="s">
        <v>33</v>
      </c>
    </row>
    <row r="35" spans="3:7" ht="15.75">
      <c r="C35" s="46" t="s">
        <v>0</v>
      </c>
      <c r="D35" s="42">
        <f>SUMIF($D$30:$I$30,C35,$D$28:$I$28)</f>
        <v>34</v>
      </c>
      <c r="E35" s="43">
        <f>IF(D35&gt;0,RANK(D35,$D$35:$D$39),"")</f>
        <v>1</v>
      </c>
      <c r="F35" s="6"/>
      <c r="G35" s="45" t="str">
        <f ca="1">INDIRECT(ADDRESS(18+MATCH(MAX(E35:E39),E35:E39,0),3))</f>
        <v>Apoloniusz</v>
      </c>
    </row>
    <row r="36" spans="3:5" ht="15.75">
      <c r="C36" s="47" t="s">
        <v>4</v>
      </c>
      <c r="D36" s="42">
        <f>SUMIF($D$30:$I$30,C36,$D$28:$I$28)</f>
        <v>0</v>
      </c>
      <c r="E36" s="43">
        <f>IF(D36&gt;0,RANK(D36,$D$35:$D$39),"")</f>
      </c>
    </row>
    <row r="37" spans="3:5" ht="15.75">
      <c r="C37" s="47" t="s">
        <v>1</v>
      </c>
      <c r="D37" s="42">
        <f>SUMIF($D$30:$I$30,C37,$D$28:$I$28)</f>
        <v>20</v>
      </c>
      <c r="E37" s="43">
        <f>IF(D37&gt;0,RANK(D37,$D$35:$D$39),"")</f>
        <v>3</v>
      </c>
    </row>
    <row r="38" spans="3:5" ht="15.75">
      <c r="C38" s="47" t="s">
        <v>3</v>
      </c>
      <c r="D38" s="42">
        <f>SUMIF($D$30:$I$30,C38,$D$28:$I$28)</f>
        <v>17</v>
      </c>
      <c r="E38" s="43">
        <f>IF(D38&gt;0,RANK(D38,$D$35:$D$39),"")</f>
        <v>4</v>
      </c>
    </row>
    <row r="39" spans="3:5" ht="16.5" thickBot="1">
      <c r="C39" s="48" t="s">
        <v>2</v>
      </c>
      <c r="D39" s="42">
        <f>SUMIF($D$30:$I$30,C39,$D$28:$I$28)</f>
        <v>29</v>
      </c>
      <c r="E39" s="43">
        <f>IF(D39&gt;0,RANK(D39,$D$35:$D$39),"")</f>
        <v>2</v>
      </c>
    </row>
    <row r="42" ht="13.5" thickBot="1">
      <c r="B42" s="6" t="s">
        <v>38</v>
      </c>
    </row>
    <row r="43" spans="3:9" ht="16.5" thickBot="1">
      <c r="C43" s="18" t="s">
        <v>22</v>
      </c>
      <c r="D43" s="19">
        <v>25</v>
      </c>
      <c r="E43" s="19">
        <v>20</v>
      </c>
      <c r="F43" s="19">
        <v>19</v>
      </c>
      <c r="G43" s="19">
        <v>17</v>
      </c>
      <c r="H43" s="19">
        <v>10</v>
      </c>
      <c r="I43" s="19">
        <v>9</v>
      </c>
    </row>
    <row r="44" spans="3:9" ht="16.5" thickBot="1">
      <c r="C44" s="20" t="s">
        <v>21</v>
      </c>
      <c r="D44" s="19" t="s">
        <v>6</v>
      </c>
      <c r="E44" s="19" t="s">
        <v>8</v>
      </c>
      <c r="F44" s="19" t="s">
        <v>9</v>
      </c>
      <c r="G44" s="19" t="s">
        <v>10</v>
      </c>
      <c r="H44" s="19" t="s">
        <v>5</v>
      </c>
      <c r="I44" s="19" t="s">
        <v>11</v>
      </c>
    </row>
    <row r="45" spans="3:9" ht="16.5" thickBot="1">
      <c r="C45" s="17">
        <v>1</v>
      </c>
      <c r="D45" s="22" t="s">
        <v>0</v>
      </c>
      <c r="E45" s="22" t="s">
        <v>1</v>
      </c>
      <c r="F45" s="22" t="s">
        <v>2</v>
      </c>
      <c r="G45" s="22" t="s">
        <v>2</v>
      </c>
      <c r="H45" s="22" t="s">
        <v>2</v>
      </c>
      <c r="I45" s="22" t="s">
        <v>0</v>
      </c>
    </row>
    <row r="46" spans="7:8" ht="12.75">
      <c r="G46" s="6" t="s">
        <v>39</v>
      </c>
      <c r="H46" s="6" t="s">
        <v>37</v>
      </c>
    </row>
    <row r="48" ht="13.5" thickBot="1"/>
    <row r="49" spans="3:7" ht="13.5" thickBot="1">
      <c r="C49" s="26" t="s">
        <v>27</v>
      </c>
      <c r="D49" s="13" t="s">
        <v>23</v>
      </c>
      <c r="E49" s="12" t="s">
        <v>24</v>
      </c>
      <c r="F49" s="44"/>
      <c r="G49" s="44" t="s">
        <v>33</v>
      </c>
    </row>
    <row r="50" spans="3:7" ht="15.75">
      <c r="C50" s="46" t="s">
        <v>0</v>
      </c>
      <c r="D50" s="42">
        <f>SUMIF($D$45:$I$45,C50,$D$43:$I$43)</f>
        <v>34</v>
      </c>
      <c r="E50" s="43">
        <f>IF(D50&gt;0,RANK(D50,$D$50:$D$54),"")</f>
        <v>2</v>
      </c>
      <c r="F50" s="6"/>
      <c r="G50" s="45" t="str">
        <f ca="1">INDIRECT(ADDRESS(18+MATCH(MAX(E50:E54),E50:E54,0),3))</f>
        <v>Tales</v>
      </c>
    </row>
    <row r="51" spans="3:5" ht="15.75">
      <c r="C51" s="47" t="s">
        <v>4</v>
      </c>
      <c r="D51" s="42">
        <f>SUMIF($D$45:$I$45,C51,$D$43:$I$43)</f>
        <v>0</v>
      </c>
      <c r="E51" s="43">
        <f>IF(D51&gt;0,RANK(D51,$D$50:$D$54),"")</f>
      </c>
    </row>
    <row r="52" spans="3:5" ht="15.75">
      <c r="C52" s="47" t="s">
        <v>1</v>
      </c>
      <c r="D52" s="42">
        <f>SUMIF($D$45:$I$45,C52,$D$43:$I$43)</f>
        <v>20</v>
      </c>
      <c r="E52" s="43">
        <f>IF(D52&gt;0,RANK(D52,$D$50:$D$54),"")</f>
        <v>3</v>
      </c>
    </row>
    <row r="53" spans="3:5" ht="15.75">
      <c r="C53" s="47" t="s">
        <v>3</v>
      </c>
      <c r="D53" s="42">
        <f>SUMIF($D$45:$I$45,C53,$D$43:$I$43)</f>
        <v>0</v>
      </c>
      <c r="E53" s="43">
        <f>IF(D53&gt;0,RANK(D53,$D$50:$D$54),"")</f>
      </c>
    </row>
    <row r="54" spans="3:5" ht="16.5" thickBot="1">
      <c r="C54" s="48" t="s">
        <v>2</v>
      </c>
      <c r="D54" s="42">
        <f>SUMIF($D$45:$I$45,C54,$D$43:$I$43)</f>
        <v>46</v>
      </c>
      <c r="E54" s="43">
        <f>IF(D54&gt;0,RANK(D54,$D$50:$D$54),"")</f>
        <v>1</v>
      </c>
    </row>
    <row r="57" ht="13.5" thickBot="1">
      <c r="B57" s="6" t="s">
        <v>40</v>
      </c>
    </row>
    <row r="58" spans="3:9" ht="16.5" thickBot="1">
      <c r="C58" s="18" t="s">
        <v>22</v>
      </c>
      <c r="D58" s="19">
        <v>25</v>
      </c>
      <c r="E58" s="19">
        <v>20</v>
      </c>
      <c r="F58" s="19">
        <v>19</v>
      </c>
      <c r="G58" s="19">
        <v>17</v>
      </c>
      <c r="H58" s="19">
        <v>10</v>
      </c>
      <c r="I58" s="19">
        <v>9</v>
      </c>
    </row>
    <row r="59" spans="3:9" ht="16.5" thickBot="1">
      <c r="C59" s="20" t="s">
        <v>21</v>
      </c>
      <c r="D59" s="19" t="s">
        <v>6</v>
      </c>
      <c r="E59" s="19" t="s">
        <v>8</v>
      </c>
      <c r="F59" s="19" t="s">
        <v>9</v>
      </c>
      <c r="G59" s="19" t="s">
        <v>10</v>
      </c>
      <c r="H59" s="19" t="s">
        <v>5</v>
      </c>
      <c r="I59" s="19" t="s">
        <v>11</v>
      </c>
    </row>
    <row r="60" spans="3:9" ht="16.5" thickBot="1">
      <c r="C60" s="17">
        <v>1</v>
      </c>
      <c r="D60" s="22" t="s">
        <v>0</v>
      </c>
      <c r="E60" s="22" t="s">
        <v>2</v>
      </c>
      <c r="F60" s="22" t="s">
        <v>2</v>
      </c>
      <c r="G60" s="22" t="s">
        <v>2</v>
      </c>
      <c r="H60" s="22" t="s">
        <v>2</v>
      </c>
      <c r="I60" s="22" t="s">
        <v>0</v>
      </c>
    </row>
    <row r="61" spans="5:8" ht="12.75">
      <c r="E61" s="6" t="s">
        <v>41</v>
      </c>
      <c r="G61" s="6" t="s">
        <v>39</v>
      </c>
      <c r="H61" s="6" t="s">
        <v>37</v>
      </c>
    </row>
    <row r="63" ht="13.5" thickBot="1"/>
    <row r="64" spans="3:7" ht="13.5" thickBot="1">
      <c r="C64" s="26" t="s">
        <v>27</v>
      </c>
      <c r="D64" s="13" t="s">
        <v>23</v>
      </c>
      <c r="E64" s="12" t="s">
        <v>24</v>
      </c>
      <c r="F64" s="44"/>
      <c r="G64" s="44" t="s">
        <v>33</v>
      </c>
    </row>
    <row r="65" spans="3:7" ht="15.75">
      <c r="C65" s="46" t="s">
        <v>0</v>
      </c>
      <c r="D65" s="42">
        <f>SUMIF($D$60:$I$60,C65,$D$58:$I$58)</f>
        <v>34</v>
      </c>
      <c r="E65" s="43">
        <f>IF(D65&gt;0,RANK(D65,$D$65:$D$69),"")</f>
        <v>2</v>
      </c>
      <c r="F65" s="6"/>
      <c r="G65" s="45" t="str">
        <f ca="1">INDIRECT(ADDRESS(18+MATCH(MAX(E65:E69),E65:E69,0),3))</f>
        <v>Pitagoras</v>
      </c>
    </row>
    <row r="66" spans="3:5" ht="15.75">
      <c r="C66" s="47" t="s">
        <v>4</v>
      </c>
      <c r="D66" s="42">
        <f>SUMIF($D$60:$I$60,C66,$D$58:$I$58)</f>
        <v>0</v>
      </c>
      <c r="E66" s="43">
        <f>IF(D66&gt;0,RANK(D66,$D$65:$D$69),"")</f>
      </c>
    </row>
    <row r="67" spans="3:7" ht="15.75">
      <c r="C67" s="47" t="s">
        <v>1</v>
      </c>
      <c r="D67" s="42">
        <f>SUMIF($D$60:$I$60,C67,$D$58:$I$58)</f>
        <v>0</v>
      </c>
      <c r="E67" s="43">
        <f>IF(D67&gt;0,RANK(D67,$D$65:$D$69),"")</f>
      </c>
      <c r="G67" s="6" t="s">
        <v>42</v>
      </c>
    </row>
    <row r="68" spans="3:7" ht="15.75">
      <c r="C68" s="47" t="s">
        <v>3</v>
      </c>
      <c r="D68" s="42">
        <f>SUMIF($D$60:$I$60,C68,$D$58:$I$58)</f>
        <v>0</v>
      </c>
      <c r="E68" s="43">
        <f>IF(D68&gt;0,RANK(D68,$D$65:$D$69),"")</f>
      </c>
      <c r="G68" s="49" t="str">
        <f ca="1">INDIRECT(ADDRESS(18+MATCH(MIN(E65:E69),E65:E69,0),3))</f>
        <v>Heron</v>
      </c>
    </row>
    <row r="69" spans="3:5" ht="16.5" thickBot="1">
      <c r="C69" s="48" t="s">
        <v>2</v>
      </c>
      <c r="D69" s="42">
        <f>SUMIF($D$60:$I$60,C69,$D$58:$I$58)</f>
        <v>66</v>
      </c>
      <c r="E69" s="43">
        <f>IF(D69&gt;0,RANK(D69,$D$65:$D$69),"")</f>
        <v>1</v>
      </c>
    </row>
  </sheetData>
  <sheetProtection/>
  <mergeCells count="1">
    <mergeCell ref="C16:I1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I3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2" width="13.8515625" style="0" customWidth="1"/>
    <col min="3" max="9" width="14.8515625" style="0" customWidth="1"/>
    <col min="10" max="10" width="13.28125" style="0" customWidth="1"/>
  </cols>
  <sheetData>
    <row r="7" ht="13.5" thickBot="1"/>
    <row r="8" spans="3:9" ht="16.5" thickBot="1">
      <c r="C8" s="8" t="s">
        <v>22</v>
      </c>
      <c r="D8" s="2">
        <v>25</v>
      </c>
      <c r="E8" s="2">
        <v>20</v>
      </c>
      <c r="F8" s="2">
        <v>19</v>
      </c>
      <c r="G8" s="2">
        <v>17</v>
      </c>
      <c r="H8" s="2">
        <v>10</v>
      </c>
      <c r="I8" s="2">
        <v>9</v>
      </c>
    </row>
    <row r="9" spans="3:9" ht="16.5" thickBot="1">
      <c r="C9" s="1" t="s">
        <v>21</v>
      </c>
      <c r="D9" s="2" t="s">
        <v>6</v>
      </c>
      <c r="E9" s="2" t="s">
        <v>8</v>
      </c>
      <c r="F9" s="2" t="s">
        <v>9</v>
      </c>
      <c r="G9" s="2" t="s">
        <v>10</v>
      </c>
      <c r="H9" s="2" t="s">
        <v>5</v>
      </c>
      <c r="I9" s="2" t="s">
        <v>11</v>
      </c>
    </row>
    <row r="10" spans="3:9" ht="16.5" thickBot="1">
      <c r="C10" s="3">
        <v>1</v>
      </c>
      <c r="D10" s="4" t="s">
        <v>0</v>
      </c>
      <c r="E10" s="4" t="s">
        <v>1</v>
      </c>
      <c r="F10" s="4" t="s">
        <v>2</v>
      </c>
      <c r="G10" s="4" t="s">
        <v>3</v>
      </c>
      <c r="H10" s="4" t="s">
        <v>4</v>
      </c>
      <c r="I10" s="4" t="s">
        <v>0</v>
      </c>
    </row>
    <row r="11" spans="3:9" ht="16.5" thickBot="1">
      <c r="C11" s="3">
        <v>2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</row>
    <row r="12" spans="3:9" ht="16.5" thickBot="1">
      <c r="C12" s="3">
        <v>3</v>
      </c>
      <c r="D12" s="4" t="s">
        <v>1</v>
      </c>
      <c r="E12" s="4" t="s">
        <v>3</v>
      </c>
      <c r="F12" s="4" t="s">
        <v>4</v>
      </c>
      <c r="G12" s="4" t="s">
        <v>2</v>
      </c>
      <c r="H12" s="4" t="s">
        <v>3</v>
      </c>
      <c r="I12" s="4" t="s">
        <v>4</v>
      </c>
    </row>
    <row r="13" spans="3:9" ht="16.5" thickBot="1">
      <c r="C13" s="3">
        <v>4</v>
      </c>
      <c r="D13" s="4" t="s">
        <v>3</v>
      </c>
      <c r="E13" s="4" t="s">
        <v>4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3:9" ht="16.5" thickBot="1">
      <c r="C14" s="3">
        <v>5</v>
      </c>
      <c r="D14" s="4" t="s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2</v>
      </c>
    </row>
    <row r="16" spans="3:9" ht="39" customHeight="1">
      <c r="C16" s="50" t="s">
        <v>43</v>
      </c>
      <c r="D16" s="50"/>
      <c r="E16" s="50"/>
      <c r="F16" s="50"/>
      <c r="G16" s="50"/>
      <c r="H16" s="50"/>
      <c r="I16" s="50"/>
    </row>
    <row r="18" ht="12.75">
      <c r="D18" s="6"/>
    </row>
    <row r="19" spans="3:9" ht="15.75">
      <c r="C19" s="11" t="s">
        <v>0</v>
      </c>
      <c r="D19" s="33">
        <f>VLOOKUP(MATCH($C19,D$10:D$14,0),$C$26:$D$30,2)*D$8</f>
        <v>125</v>
      </c>
      <c r="E19" s="33">
        <f>VLOOKUP(MATCH($C19,E$10:E$14,0),$C$26:$D$30,2)*E$8</f>
        <v>20</v>
      </c>
      <c r="F19" s="33">
        <f>VLOOKUP(MATCH($C19,F$10:F$14,0),$C$26:$D$30,2)*F$8</f>
        <v>19</v>
      </c>
      <c r="G19" s="33">
        <f>VLOOKUP(MATCH($C19,G$10:G$14,0),$C$26:$D$30,2)*G$8</f>
        <v>17</v>
      </c>
      <c r="H19" s="33">
        <f>VLOOKUP(MATCH($C19,H$10:H$14,0),$C$26:$D$30,2)*H$8</f>
        <v>10</v>
      </c>
      <c r="I19" s="33">
        <f>VLOOKUP(MATCH($C19,I$10:I$14,0),$C$26:$D$30,2)*I$8</f>
        <v>45</v>
      </c>
    </row>
    <row r="20" spans="3:9" ht="15.75">
      <c r="C20" s="11" t="s">
        <v>4</v>
      </c>
      <c r="D20" s="33">
        <f aca="true" t="shared" si="0" ref="D20:I23">VLOOKUP(MATCH($C20,D$10:D$14,0),$C$26:$D$30,2)*D$8</f>
        <v>100</v>
      </c>
      <c r="E20" s="33">
        <f t="shared" si="0"/>
        <v>40</v>
      </c>
      <c r="F20" s="33">
        <f t="shared" si="0"/>
        <v>57</v>
      </c>
      <c r="G20" s="33">
        <f t="shared" si="0"/>
        <v>68</v>
      </c>
      <c r="H20" s="33">
        <f t="shared" si="0"/>
        <v>50</v>
      </c>
      <c r="I20" s="33">
        <f t="shared" si="0"/>
        <v>27</v>
      </c>
    </row>
    <row r="21" spans="3:9" ht="15.75">
      <c r="C21" s="11" t="s">
        <v>1</v>
      </c>
      <c r="D21" s="33">
        <f t="shared" si="0"/>
        <v>75</v>
      </c>
      <c r="E21" s="33">
        <f t="shared" si="0"/>
        <v>100</v>
      </c>
      <c r="F21" s="33">
        <f t="shared" si="0"/>
        <v>38</v>
      </c>
      <c r="G21" s="33">
        <f t="shared" si="0"/>
        <v>34</v>
      </c>
      <c r="H21" s="33">
        <f t="shared" si="0"/>
        <v>20</v>
      </c>
      <c r="I21" s="33">
        <f t="shared" si="0"/>
        <v>18</v>
      </c>
    </row>
    <row r="22" spans="3:9" ht="15.75">
      <c r="C22" s="11" t="s">
        <v>3</v>
      </c>
      <c r="D22" s="33">
        <f t="shared" si="0"/>
        <v>50</v>
      </c>
      <c r="E22" s="33">
        <f t="shared" si="0"/>
        <v>60</v>
      </c>
      <c r="F22" s="33">
        <f t="shared" si="0"/>
        <v>76</v>
      </c>
      <c r="G22" s="33">
        <f t="shared" si="0"/>
        <v>85</v>
      </c>
      <c r="H22" s="33">
        <f t="shared" si="0"/>
        <v>30</v>
      </c>
      <c r="I22" s="33">
        <f t="shared" si="0"/>
        <v>36</v>
      </c>
    </row>
    <row r="23" spans="3:9" ht="15.75">
      <c r="C23" s="11" t="s">
        <v>2</v>
      </c>
      <c r="D23" s="33">
        <f t="shared" si="0"/>
        <v>25</v>
      </c>
      <c r="E23" s="33">
        <f t="shared" si="0"/>
        <v>80</v>
      </c>
      <c r="F23" s="33">
        <f t="shared" si="0"/>
        <v>95</v>
      </c>
      <c r="G23" s="33">
        <f t="shared" si="0"/>
        <v>51</v>
      </c>
      <c r="H23" s="33">
        <f t="shared" si="0"/>
        <v>40</v>
      </c>
      <c r="I23" s="33">
        <f t="shared" si="0"/>
        <v>9</v>
      </c>
    </row>
    <row r="25" spans="3:4" ht="15.75">
      <c r="C25" s="51" t="s">
        <v>24</v>
      </c>
      <c r="D25" s="10" t="s">
        <v>44</v>
      </c>
    </row>
    <row r="26" spans="3:4" ht="12.75">
      <c r="C26" s="9">
        <v>1</v>
      </c>
      <c r="D26" s="9">
        <v>5</v>
      </c>
    </row>
    <row r="27" spans="3:4" ht="12.75">
      <c r="C27" s="9">
        <v>2</v>
      </c>
      <c r="D27" s="9">
        <v>4</v>
      </c>
    </row>
    <row r="28" spans="3:4" ht="12.75">
      <c r="C28" s="9">
        <v>3</v>
      </c>
      <c r="D28" s="9">
        <v>3</v>
      </c>
    </row>
    <row r="29" spans="3:4" ht="12.75">
      <c r="C29" s="9">
        <v>4</v>
      </c>
      <c r="D29" s="9">
        <v>2</v>
      </c>
    </row>
    <row r="30" spans="3:4" ht="12.75">
      <c r="C30" s="9">
        <v>5</v>
      </c>
      <c r="D30" s="9">
        <v>1</v>
      </c>
    </row>
    <row r="31" spans="3:4" ht="12.75">
      <c r="C31" s="52"/>
      <c r="D31" s="52"/>
    </row>
    <row r="32" ht="12.75">
      <c r="D32" s="6" t="s">
        <v>7</v>
      </c>
    </row>
    <row r="33" spans="3:6" ht="15.75">
      <c r="C33" s="11" t="s">
        <v>0</v>
      </c>
      <c r="D33" s="33">
        <f>SUM(D19:I19)</f>
        <v>236</v>
      </c>
      <c r="F33" s="6" t="s">
        <v>45</v>
      </c>
    </row>
    <row r="34" spans="3:6" ht="15.75">
      <c r="C34" s="53" t="s">
        <v>4</v>
      </c>
      <c r="D34" s="38">
        <f>SUM(D20:I20)</f>
        <v>342</v>
      </c>
      <c r="F34" s="49" t="str">
        <f ca="1">INDIRECT(ADDRESS(32+MATCH(MAX(D33:D37),D33:D37,0),3))</f>
        <v>Euklides</v>
      </c>
    </row>
    <row r="35" spans="3:4" ht="15.75">
      <c r="C35" s="11" t="s">
        <v>1</v>
      </c>
      <c r="D35" s="33">
        <f>SUM(D21:I21)</f>
        <v>285</v>
      </c>
    </row>
    <row r="36" spans="3:4" ht="15.75">
      <c r="C36" s="11" t="s">
        <v>3</v>
      </c>
      <c r="D36" s="33">
        <f>SUM(D22:I22)</f>
        <v>337</v>
      </c>
    </row>
    <row r="37" spans="3:4" ht="15.75">
      <c r="C37" s="11" t="s">
        <v>2</v>
      </c>
      <c r="D37" s="33">
        <f>SUM(D23:I23)</f>
        <v>300</v>
      </c>
    </row>
  </sheetData>
  <sheetProtection/>
  <mergeCells count="1">
    <mergeCell ref="C16:I1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8:K62"/>
  <sheetViews>
    <sheetView zoomScalePageLayoutView="0" workbookViewId="0" topLeftCell="A7">
      <selection activeCell="F44" sqref="F44"/>
    </sheetView>
  </sheetViews>
  <sheetFormatPr defaultColWidth="9.140625" defaultRowHeight="12.75"/>
  <cols>
    <col min="1" max="2" width="13.8515625" style="0" customWidth="1"/>
    <col min="3" max="3" width="16.00390625" style="0" customWidth="1"/>
    <col min="4" max="9" width="14.8515625" style="0" customWidth="1"/>
    <col min="10" max="10" width="8.00390625" style="0" customWidth="1"/>
    <col min="11" max="11" width="9.140625" style="5" customWidth="1"/>
  </cols>
  <sheetData>
    <row r="7" ht="13.5" thickBot="1"/>
    <row r="8" spans="3:9" ht="16.5" thickBot="1">
      <c r="C8" s="18" t="s">
        <v>22</v>
      </c>
      <c r="D8" s="19">
        <v>25</v>
      </c>
      <c r="E8" s="19">
        <v>20</v>
      </c>
      <c r="F8" s="19">
        <v>19</v>
      </c>
      <c r="G8" s="19">
        <v>17</v>
      </c>
      <c r="H8" s="19">
        <v>10</v>
      </c>
      <c r="I8" s="19">
        <v>9</v>
      </c>
    </row>
    <row r="9" spans="3:9" ht="16.5" thickBot="1">
      <c r="C9" s="20" t="s">
        <v>21</v>
      </c>
      <c r="D9" s="19" t="s">
        <v>6</v>
      </c>
      <c r="E9" s="19" t="s">
        <v>8</v>
      </c>
      <c r="F9" s="19" t="s">
        <v>9</v>
      </c>
      <c r="G9" s="19" t="s">
        <v>10</v>
      </c>
      <c r="H9" s="19" t="s">
        <v>5</v>
      </c>
      <c r="I9" s="19" t="s">
        <v>11</v>
      </c>
    </row>
    <row r="10" spans="3:9" ht="16.5" thickBot="1">
      <c r="C10" s="40">
        <v>1</v>
      </c>
      <c r="D10" s="41" t="s">
        <v>0</v>
      </c>
      <c r="E10" s="41" t="s">
        <v>1</v>
      </c>
      <c r="F10" s="41" t="s">
        <v>2</v>
      </c>
      <c r="G10" s="41" t="s">
        <v>3</v>
      </c>
      <c r="H10" s="41" t="s">
        <v>4</v>
      </c>
      <c r="I10" s="41" t="s">
        <v>0</v>
      </c>
    </row>
    <row r="11" spans="3:9" ht="16.5" thickBot="1">
      <c r="C11" s="3">
        <v>2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</row>
    <row r="12" spans="3:9" ht="16.5" thickBot="1">
      <c r="C12" s="3">
        <v>3</v>
      </c>
      <c r="D12" s="4" t="s">
        <v>1</v>
      </c>
      <c r="E12" s="4" t="s">
        <v>3</v>
      </c>
      <c r="F12" s="4" t="s">
        <v>4</v>
      </c>
      <c r="G12" s="4" t="s">
        <v>2</v>
      </c>
      <c r="H12" s="4" t="s">
        <v>3</v>
      </c>
      <c r="I12" s="4" t="s">
        <v>4</v>
      </c>
    </row>
    <row r="13" spans="3:9" ht="16.5" thickBot="1">
      <c r="C13" s="3">
        <v>4</v>
      </c>
      <c r="D13" s="4" t="s">
        <v>3</v>
      </c>
      <c r="E13" s="4" t="s">
        <v>4</v>
      </c>
      <c r="F13" s="4" t="s">
        <v>1</v>
      </c>
      <c r="G13" s="4" t="s">
        <v>1</v>
      </c>
      <c r="H13" s="4" t="s">
        <v>1</v>
      </c>
      <c r="I13" s="4" t="s">
        <v>1</v>
      </c>
    </row>
    <row r="14" spans="3:9" ht="16.5" thickBot="1">
      <c r="C14" s="3">
        <v>5</v>
      </c>
      <c r="D14" s="4" t="s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2</v>
      </c>
    </row>
    <row r="16" spans="3:9" ht="28.5" customHeight="1">
      <c r="C16" s="24" t="s">
        <v>46</v>
      </c>
      <c r="D16" s="25"/>
      <c r="E16" s="25"/>
      <c r="F16" s="25"/>
      <c r="G16" s="25"/>
      <c r="H16" s="25"/>
      <c r="I16" s="25"/>
    </row>
    <row r="18" spans="3:9" ht="15.75">
      <c r="C18" s="55" t="s">
        <v>47</v>
      </c>
      <c r="D18" s="56"/>
      <c r="E18" s="56"/>
      <c r="F18" s="56"/>
      <c r="G18" s="56"/>
      <c r="H18" s="56"/>
      <c r="I18" s="9"/>
    </row>
    <row r="19" spans="3:9" ht="15.75">
      <c r="C19" s="54" t="s">
        <v>0</v>
      </c>
      <c r="D19" s="63">
        <f>MATCH($C19,D$10:D$14,0)</f>
        <v>1</v>
      </c>
      <c r="E19" s="63">
        <f>MATCH($C19,E$10:E$14,0)</f>
        <v>5</v>
      </c>
      <c r="F19" s="63">
        <f>MATCH($C19,F$10:F$14,0)</f>
        <v>5</v>
      </c>
      <c r="G19" s="63">
        <f>MATCH($C19,G$10:G$14,0)</f>
        <v>5</v>
      </c>
      <c r="H19" s="63">
        <f>MATCH($C19,H$10:H$14,0)</f>
        <v>5</v>
      </c>
      <c r="I19" s="63">
        <f>MATCH($C19,I$10:I$14,0)</f>
        <v>1</v>
      </c>
    </row>
    <row r="20" spans="3:9" ht="15.75">
      <c r="C20" s="11" t="s">
        <v>4</v>
      </c>
      <c r="D20" s="63">
        <f aca="true" t="shared" si="0" ref="D20:I24">MATCH($C20,D$10:D$14,0)</f>
        <v>2</v>
      </c>
      <c r="E20" s="63">
        <f t="shared" si="0"/>
        <v>4</v>
      </c>
      <c r="F20" s="63">
        <f t="shared" si="0"/>
        <v>3</v>
      </c>
      <c r="G20" s="63">
        <f t="shared" si="0"/>
        <v>2</v>
      </c>
      <c r="H20" s="63">
        <f t="shared" si="0"/>
        <v>1</v>
      </c>
      <c r="I20" s="63">
        <f t="shared" si="0"/>
        <v>3</v>
      </c>
    </row>
    <row r="21" spans="3:9" ht="15.75">
      <c r="C21" s="11" t="s">
        <v>1</v>
      </c>
      <c r="D21" s="63">
        <f t="shared" si="0"/>
        <v>3</v>
      </c>
      <c r="E21" s="63">
        <f t="shared" si="0"/>
        <v>1</v>
      </c>
      <c r="F21" s="63">
        <f t="shared" si="0"/>
        <v>4</v>
      </c>
      <c r="G21" s="63">
        <f t="shared" si="0"/>
        <v>4</v>
      </c>
      <c r="H21" s="63">
        <f t="shared" si="0"/>
        <v>4</v>
      </c>
      <c r="I21" s="63">
        <f t="shared" si="0"/>
        <v>4</v>
      </c>
    </row>
    <row r="22" spans="3:9" ht="15.75">
      <c r="C22" s="11" t="s">
        <v>3</v>
      </c>
      <c r="D22" s="63">
        <f t="shared" si="0"/>
        <v>4</v>
      </c>
      <c r="E22" s="63">
        <f t="shared" si="0"/>
        <v>3</v>
      </c>
      <c r="F22" s="63">
        <f t="shared" si="0"/>
        <v>2</v>
      </c>
      <c r="G22" s="63">
        <f t="shared" si="0"/>
        <v>1</v>
      </c>
      <c r="H22" s="63">
        <f t="shared" si="0"/>
        <v>3</v>
      </c>
      <c r="I22" s="63">
        <f t="shared" si="0"/>
        <v>2</v>
      </c>
    </row>
    <row r="23" spans="3:11" ht="15.75">
      <c r="C23" s="11" t="s">
        <v>2</v>
      </c>
      <c r="D23" s="63">
        <f t="shared" si="0"/>
        <v>5</v>
      </c>
      <c r="E23" s="63">
        <f t="shared" si="0"/>
        <v>2</v>
      </c>
      <c r="F23" s="63">
        <f t="shared" si="0"/>
        <v>1</v>
      </c>
      <c r="G23" s="63">
        <f t="shared" si="0"/>
        <v>3</v>
      </c>
      <c r="H23" s="63">
        <f t="shared" si="0"/>
        <v>2</v>
      </c>
      <c r="I23" s="63">
        <f t="shared" si="0"/>
        <v>5</v>
      </c>
      <c r="K23" s="5" t="s">
        <v>53</v>
      </c>
    </row>
    <row r="24" spans="3:11" ht="15.75">
      <c r="C24" s="59" t="s">
        <v>48</v>
      </c>
      <c r="D24" s="6"/>
      <c r="E24" s="6"/>
      <c r="F24" s="6"/>
      <c r="G24" s="6"/>
      <c r="H24" s="6"/>
      <c r="I24" s="6"/>
      <c r="J24" s="6" t="s">
        <v>7</v>
      </c>
      <c r="K24" s="5" t="s">
        <v>52</v>
      </c>
    </row>
    <row r="25" spans="3:9" ht="15.75">
      <c r="C25" s="57" t="s">
        <v>0</v>
      </c>
      <c r="D25" s="56">
        <v>2</v>
      </c>
      <c r="E25" s="56">
        <v>3</v>
      </c>
      <c r="F25" s="56">
        <v>4</v>
      </c>
      <c r="G25" s="56">
        <v>5</v>
      </c>
      <c r="H25" s="56">
        <v>6</v>
      </c>
      <c r="I25" s="58">
        <v>7</v>
      </c>
    </row>
    <row r="26" spans="3:11" ht="15.75">
      <c r="C26" s="11" t="s">
        <v>4</v>
      </c>
      <c r="D26" s="63">
        <f>IF(VLOOKUP($C$25,$C$19:D$23,D$25,FALSE)&lt;VLOOKUP($C26,$C$19:D$23,D$25,FALSE),D$8,0)</f>
        <v>25</v>
      </c>
      <c r="E26" s="63">
        <f>IF(VLOOKUP($C$25,$C$19:E$23,E$25,FALSE)&lt;VLOOKUP($C26,$C$19:E$23,E$25,FALSE),E$8,0)</f>
        <v>0</v>
      </c>
      <c r="F26" s="63">
        <f>IF(VLOOKUP($C$25,$C$19:F$23,F$25,FALSE)&lt;VLOOKUP($C26,$C$19:F$23,F$25,FALSE),F$8,0)</f>
        <v>0</v>
      </c>
      <c r="G26" s="63">
        <f>IF(VLOOKUP($C$25,$C$19:G$23,G$25,FALSE)&lt;VLOOKUP($C26,$C$19:G$23,G$25,FALSE),G$8,0)</f>
        <v>0</v>
      </c>
      <c r="H26" s="63">
        <f>IF(VLOOKUP($C$25,$C$19:H$23,H$25,FALSE)&lt;VLOOKUP($C26,$C$19:H$23,H$25,FALSE),H$8,0)</f>
        <v>0</v>
      </c>
      <c r="I26" s="63">
        <f>IF(VLOOKUP($C$25,$C$19:I$23,I$25,FALSE)&lt;VLOOKUP($C26,$C$19:I$23,I$25,FALSE),I$8,0)</f>
        <v>9</v>
      </c>
      <c r="J26" s="63">
        <f>SUM(D26:I26)</f>
        <v>34</v>
      </c>
      <c r="K26" s="64">
        <f>IF(J26&gt;50,J26,0)</f>
        <v>0</v>
      </c>
    </row>
    <row r="27" spans="3:11" ht="15.75">
      <c r="C27" s="11" t="s">
        <v>1</v>
      </c>
      <c r="D27" s="63">
        <f>IF(VLOOKUP($C$25,$C$19:D$23,D$25,FALSE)&lt;VLOOKUP($C27,$C$19:D$23,D$25,FALSE),D$8,0)</f>
        <v>25</v>
      </c>
      <c r="E27" s="63">
        <f>IF(VLOOKUP($C$25,$C$19:E$23,E$25,FALSE)&lt;VLOOKUP($C27,$C$19:E$23,E$25,FALSE),E$8,0)</f>
        <v>0</v>
      </c>
      <c r="F27" s="63">
        <f>IF(VLOOKUP($C$25,$C$19:F$23,F$25,FALSE)&lt;VLOOKUP($C27,$C$19:F$23,F$25,FALSE),F$8,0)</f>
        <v>0</v>
      </c>
      <c r="G27" s="63">
        <f>IF(VLOOKUP($C$25,$C$19:G$23,G$25,FALSE)&lt;VLOOKUP($C27,$C$19:G$23,G$25,FALSE),G$8,0)</f>
        <v>0</v>
      </c>
      <c r="H27" s="63">
        <f>IF(VLOOKUP($C$25,$C$19:H$23,H$25,FALSE)&lt;VLOOKUP($C27,$C$19:H$23,H$25,FALSE),H$8,0)</f>
        <v>0</v>
      </c>
      <c r="I27" s="63">
        <f>IF(VLOOKUP($C$25,$C$19:I$23,I$25,FALSE)&lt;VLOOKUP($C27,$C$19:I$23,I$25,FALSE),I$8,0)</f>
        <v>9</v>
      </c>
      <c r="J27" s="63">
        <f>SUM(D27:I27)</f>
        <v>34</v>
      </c>
      <c r="K27" s="64">
        <f>IF(J27&gt;50,J27,0)</f>
        <v>0</v>
      </c>
    </row>
    <row r="28" spans="3:11" ht="15.75">
      <c r="C28" s="11" t="s">
        <v>3</v>
      </c>
      <c r="D28" s="63">
        <f>IF(VLOOKUP($C$25,$C$19:D$23,D$25,FALSE)&lt;VLOOKUP($C28,$C$19:D$23,D$25,FALSE),D$8,0)</f>
        <v>25</v>
      </c>
      <c r="E28" s="63">
        <f>IF(VLOOKUP($C$25,$C$19:E$23,E$25,FALSE)&lt;VLOOKUP($C28,$C$19:E$23,E$25,FALSE),E$8,0)</f>
        <v>0</v>
      </c>
      <c r="F28" s="63">
        <f>IF(VLOOKUP($C$25,$C$19:F$23,F$25,FALSE)&lt;VLOOKUP($C28,$C$19:F$23,F$25,FALSE),F$8,0)</f>
        <v>0</v>
      </c>
      <c r="G28" s="63">
        <f>IF(VLOOKUP($C$25,$C$19:G$23,G$25,FALSE)&lt;VLOOKUP($C28,$C$19:G$23,G$25,FALSE),G$8,0)</f>
        <v>0</v>
      </c>
      <c r="H28" s="63">
        <f>IF(VLOOKUP($C$25,$C$19:H$23,H$25,FALSE)&lt;VLOOKUP($C28,$C$19:H$23,H$25,FALSE),H$8,0)</f>
        <v>0</v>
      </c>
      <c r="I28" s="63">
        <f>IF(VLOOKUP($C$25,$C$19:I$23,I$25,FALSE)&lt;VLOOKUP($C28,$C$19:I$23,I$25,FALSE),I$8,0)</f>
        <v>9</v>
      </c>
      <c r="J28" s="63">
        <f>SUM(D28:I28)</f>
        <v>34</v>
      </c>
      <c r="K28" s="64">
        <f>IF(J28&gt;50,J28,0)</f>
        <v>0</v>
      </c>
    </row>
    <row r="29" spans="3:11" ht="15.75">
      <c r="C29" s="11" t="s">
        <v>2</v>
      </c>
      <c r="D29" s="63">
        <f>IF(VLOOKUP($C$25,$C$19:D$23,D$25,FALSE)&lt;VLOOKUP($C29,$C$19:D$23,D$25,FALSE),D$8,0)</f>
        <v>25</v>
      </c>
      <c r="E29" s="63">
        <f>IF(VLOOKUP($C$25,$C$19:E$23,E$25,FALSE)&lt;VLOOKUP($C29,$C$19:E$23,E$25,FALSE),E$8,0)</f>
        <v>0</v>
      </c>
      <c r="F29" s="63">
        <f>IF(VLOOKUP($C$25,$C$19:F$23,F$25,FALSE)&lt;VLOOKUP($C29,$C$19:F$23,F$25,FALSE),F$8,0)</f>
        <v>0</v>
      </c>
      <c r="G29" s="63">
        <f>IF(VLOOKUP($C$25,$C$19:G$23,G$25,FALSE)&lt;VLOOKUP($C29,$C$19:G$23,G$25,FALSE),G$8,0)</f>
        <v>0</v>
      </c>
      <c r="H29" s="63">
        <f>IF(VLOOKUP($C$25,$C$19:H$23,H$25,FALSE)&lt;VLOOKUP($C29,$C$19:H$23,H$25,FALSE),H$8,0)</f>
        <v>0</v>
      </c>
      <c r="I29" s="63">
        <f>IF(VLOOKUP($C$25,$C$19:I$23,I$25,FALSE)&lt;VLOOKUP($C29,$C$19:I$23,I$25,FALSE),I$8,0)</f>
        <v>9</v>
      </c>
      <c r="J29" s="63">
        <f>SUM(D29:I29)</f>
        <v>34</v>
      </c>
      <c r="K29" s="64">
        <f>IF(J29&gt;50,J29,0)</f>
        <v>0</v>
      </c>
    </row>
    <row r="30" spans="3:9" ht="15.75">
      <c r="C30" s="59" t="s">
        <v>49</v>
      </c>
      <c r="D30" s="44"/>
      <c r="E30" s="44"/>
      <c r="F30" s="44"/>
      <c r="G30" s="44"/>
      <c r="H30" s="44"/>
      <c r="I30" s="44"/>
    </row>
    <row r="31" spans="3:9" ht="15.75">
      <c r="C31" s="57" t="s">
        <v>4</v>
      </c>
      <c r="D31" s="56">
        <v>2</v>
      </c>
      <c r="E31" s="56">
        <v>3</v>
      </c>
      <c r="F31" s="56">
        <v>4</v>
      </c>
      <c r="G31" s="56">
        <v>5</v>
      </c>
      <c r="H31" s="56">
        <v>6</v>
      </c>
      <c r="I31" s="58">
        <v>7</v>
      </c>
    </row>
    <row r="32" spans="3:11" ht="15.75">
      <c r="C32" s="11" t="s">
        <v>0</v>
      </c>
      <c r="D32" s="63">
        <f>IF(VLOOKUP($C$31,$C$19:D$23,D$25,FALSE)&lt;VLOOKUP($C32,$C$19:D$23,D$25,FALSE),D$8,0)</f>
        <v>0</v>
      </c>
      <c r="E32" s="63">
        <f>IF(VLOOKUP($C$31,$C$19:E$23,E$25,FALSE)&lt;VLOOKUP($C32,$C$19:E$23,E$25,FALSE),E$8,0)</f>
        <v>20</v>
      </c>
      <c r="F32" s="63">
        <f>IF(VLOOKUP($C$31,$C$19:F$23,F$25,FALSE)&lt;VLOOKUP($C32,$C$19:F$23,F$25,FALSE),F$8,0)</f>
        <v>19</v>
      </c>
      <c r="G32" s="63">
        <f>IF(VLOOKUP($C$31,$C$19:G$23,G$25,FALSE)&lt;VLOOKUP($C32,$C$19:G$23,G$25,FALSE),G$8,0)</f>
        <v>17</v>
      </c>
      <c r="H32" s="63">
        <f>IF(VLOOKUP($C$31,$C$19:H$23,H$25,FALSE)&lt;VLOOKUP($C32,$C$19:H$23,H$25,FALSE),H$8,0)</f>
        <v>10</v>
      </c>
      <c r="I32" s="63">
        <f>IF(VLOOKUP($C$31,$C$19:I$23,I$25,FALSE)&lt;VLOOKUP($C32,$C$19:I$23,I$25,FALSE),I$8,0)</f>
        <v>0</v>
      </c>
      <c r="J32" s="63">
        <f>SUM(D32:I32)</f>
        <v>66</v>
      </c>
      <c r="K32" s="64">
        <f>IF(J32&gt;50,J32,0)</f>
        <v>66</v>
      </c>
    </row>
    <row r="33" spans="3:11" ht="15.75">
      <c r="C33" s="11" t="s">
        <v>1</v>
      </c>
      <c r="D33" s="63">
        <f>IF(VLOOKUP($C$31,$C$19:D$23,D$25,FALSE)&lt;VLOOKUP($C33,$C$19:D$23,D$25,FALSE),D$8,0)</f>
        <v>25</v>
      </c>
      <c r="E33" s="63">
        <f>IF(VLOOKUP($C$31,$C$19:E$23,E$25,FALSE)&lt;VLOOKUP($C33,$C$19:E$23,E$25,FALSE),E$8,0)</f>
        <v>0</v>
      </c>
      <c r="F33" s="63">
        <f>IF(VLOOKUP($C$31,$C$19:F$23,F$25,FALSE)&lt;VLOOKUP($C33,$C$19:F$23,F$25,FALSE),F$8,0)</f>
        <v>19</v>
      </c>
      <c r="G33" s="63">
        <f>IF(VLOOKUP($C$31,$C$19:G$23,G$25,FALSE)&lt;VLOOKUP($C33,$C$19:G$23,G$25,FALSE),G$8,0)</f>
        <v>17</v>
      </c>
      <c r="H33" s="63">
        <f>IF(VLOOKUP($C$31,$C$19:H$23,H$25,FALSE)&lt;VLOOKUP($C33,$C$19:H$23,H$25,FALSE),H$8,0)</f>
        <v>10</v>
      </c>
      <c r="I33" s="63">
        <f>IF(VLOOKUP($C$31,$C$19:I$23,I$25,FALSE)&lt;VLOOKUP($C33,$C$19:I$23,I$25,FALSE),I$8,0)</f>
        <v>9</v>
      </c>
      <c r="J33" s="63">
        <f>SUM(D33:I33)</f>
        <v>80</v>
      </c>
      <c r="K33" s="64">
        <f>IF(J33&gt;50,J33,0)</f>
        <v>80</v>
      </c>
    </row>
    <row r="34" spans="3:11" ht="15.75">
      <c r="C34" s="11" t="s">
        <v>3</v>
      </c>
      <c r="D34" s="63">
        <f>IF(VLOOKUP($C$31,$C$19:D$23,D$25,FALSE)&lt;VLOOKUP($C34,$C$19:D$23,D$25,FALSE),D$8,0)</f>
        <v>25</v>
      </c>
      <c r="E34" s="63">
        <f>IF(VLOOKUP($C$31,$C$19:E$23,E$25,FALSE)&lt;VLOOKUP($C34,$C$19:E$23,E$25,FALSE),E$8,0)</f>
        <v>0</v>
      </c>
      <c r="F34" s="63">
        <f>IF(VLOOKUP($C$31,$C$19:F$23,F$25,FALSE)&lt;VLOOKUP($C34,$C$19:F$23,F$25,FALSE),F$8,0)</f>
        <v>0</v>
      </c>
      <c r="G34" s="63">
        <f>IF(VLOOKUP($C$31,$C$19:G$23,G$25,FALSE)&lt;VLOOKUP($C34,$C$19:G$23,G$25,FALSE),G$8,0)</f>
        <v>0</v>
      </c>
      <c r="H34" s="63">
        <f>IF(VLOOKUP($C$31,$C$19:H$23,H$25,FALSE)&lt;VLOOKUP($C34,$C$19:H$23,H$25,FALSE),H$8,0)</f>
        <v>10</v>
      </c>
      <c r="I34" s="63">
        <f>IF(VLOOKUP($C$31,$C$19:I$23,I$25,FALSE)&lt;VLOOKUP($C34,$C$19:I$23,I$25,FALSE),I$8,0)</f>
        <v>0</v>
      </c>
      <c r="J34" s="63">
        <f>SUM(D34:I34)</f>
        <v>35</v>
      </c>
      <c r="K34" s="64">
        <f>IF(J34&gt;50,J34,0)</f>
        <v>0</v>
      </c>
    </row>
    <row r="35" spans="3:11" ht="15.75">
      <c r="C35" s="11" t="s">
        <v>2</v>
      </c>
      <c r="D35" s="63">
        <f>IF(VLOOKUP($C$31,$C$19:D$23,D$25,FALSE)&lt;VLOOKUP($C35,$C$19:D$23,D$25,FALSE),D$8,0)</f>
        <v>25</v>
      </c>
      <c r="E35" s="63">
        <f>IF(VLOOKUP($C$31,$C$19:E$23,E$25,FALSE)&lt;VLOOKUP($C35,$C$19:E$23,E$25,FALSE),E$8,0)</f>
        <v>0</v>
      </c>
      <c r="F35" s="63">
        <f>IF(VLOOKUP($C$31,$C$19:F$23,F$25,FALSE)&lt;VLOOKUP($C35,$C$19:F$23,F$25,FALSE),F$8,0)</f>
        <v>0</v>
      </c>
      <c r="G35" s="63">
        <f>IF(VLOOKUP($C$31,$C$19:G$23,G$25,FALSE)&lt;VLOOKUP($C35,$C$19:G$23,G$25,FALSE),G$8,0)</f>
        <v>17</v>
      </c>
      <c r="H35" s="63">
        <f>IF(VLOOKUP($C$31,$C$19:H$23,H$25,FALSE)&lt;VLOOKUP($C35,$C$19:H$23,H$25,FALSE),H$8,0)</f>
        <v>10</v>
      </c>
      <c r="I35" s="63">
        <f>IF(VLOOKUP($C$31,$C$19:I$23,I$25,FALSE)&lt;VLOOKUP($C35,$C$19:I$23,I$25,FALSE),I$8,0)</f>
        <v>9</v>
      </c>
      <c r="J35" s="63">
        <f>SUM(D35:I35)</f>
        <v>61</v>
      </c>
      <c r="K35" s="64">
        <f>IF(J35&gt;50,J35,0)</f>
        <v>61</v>
      </c>
    </row>
    <row r="36" spans="3:9" ht="15.75">
      <c r="C36" s="59" t="s">
        <v>50</v>
      </c>
      <c r="D36" s="44"/>
      <c r="E36" s="44"/>
      <c r="F36" s="44"/>
      <c r="G36" s="44"/>
      <c r="H36" s="44"/>
      <c r="I36" s="44"/>
    </row>
    <row r="37" spans="3:9" ht="15.75">
      <c r="C37" s="57" t="s">
        <v>1</v>
      </c>
      <c r="D37" s="56">
        <v>2</v>
      </c>
      <c r="E37" s="56">
        <v>3</v>
      </c>
      <c r="F37" s="56">
        <v>4</v>
      </c>
      <c r="G37" s="56">
        <v>5</v>
      </c>
      <c r="H37" s="56">
        <v>6</v>
      </c>
      <c r="I37" s="58">
        <v>7</v>
      </c>
    </row>
    <row r="38" spans="3:11" ht="15.75">
      <c r="C38" s="11" t="s">
        <v>0</v>
      </c>
      <c r="D38" s="63">
        <f>IF(VLOOKUP($C$37,$C$19:D$23,D$25,FALSE)&lt;VLOOKUP($C38,$C$19:D$23,D$25,FALSE),D$8,0)</f>
        <v>0</v>
      </c>
      <c r="E38" s="63">
        <f>IF(VLOOKUP($C$37,$C$19:E$23,E$25,FALSE)&lt;VLOOKUP($C38,$C$19:E$23,E$25,FALSE),E$8,0)</f>
        <v>20</v>
      </c>
      <c r="F38" s="63">
        <f>IF(VLOOKUP($C$37,$C$19:F$23,F$25,FALSE)&lt;VLOOKUP($C38,$C$19:F$23,F$25,FALSE),F$8,0)</f>
        <v>19</v>
      </c>
      <c r="G38" s="63">
        <f>IF(VLOOKUP($C$37,$C$19:G$23,G$25,FALSE)&lt;VLOOKUP($C38,$C$19:G$23,G$25,FALSE),G$8,0)</f>
        <v>17</v>
      </c>
      <c r="H38" s="63">
        <f>IF(VLOOKUP($C$37,$C$19:H$23,H$25,FALSE)&lt;VLOOKUP($C38,$C$19:H$23,H$25,FALSE),H$8,0)</f>
        <v>10</v>
      </c>
      <c r="I38" s="63">
        <f>IF(VLOOKUP($C$37,$C$19:I$23,I$25,FALSE)&lt;VLOOKUP($C38,$C$19:I$23,I$25,FALSE),I$8,0)</f>
        <v>0</v>
      </c>
      <c r="J38" s="63">
        <f>SUM(D38:I38)</f>
        <v>66</v>
      </c>
      <c r="K38" s="64">
        <f>IF(J38&gt;50,J38,0)</f>
        <v>66</v>
      </c>
    </row>
    <row r="39" spans="3:11" ht="15.75">
      <c r="C39" s="11" t="s">
        <v>4</v>
      </c>
      <c r="D39" s="63">
        <f>IF(VLOOKUP($C$37,$C$19:D$23,D$25,FALSE)&lt;VLOOKUP($C39,$C$19:D$23,D$25,FALSE),D$8,0)</f>
        <v>0</v>
      </c>
      <c r="E39" s="63">
        <f>IF(VLOOKUP($C$37,$C$19:E$23,E$25,FALSE)&lt;VLOOKUP($C39,$C$19:E$23,E$25,FALSE),E$8,0)</f>
        <v>20</v>
      </c>
      <c r="F39" s="63">
        <f>IF(VLOOKUP($C$37,$C$19:F$23,F$25,FALSE)&lt;VLOOKUP($C39,$C$19:F$23,F$25,FALSE),F$8,0)</f>
        <v>0</v>
      </c>
      <c r="G39" s="63">
        <f>IF(VLOOKUP($C$37,$C$19:G$23,G$25,FALSE)&lt;VLOOKUP($C39,$C$19:G$23,G$25,FALSE),G$8,0)</f>
        <v>0</v>
      </c>
      <c r="H39" s="63">
        <f>IF(VLOOKUP($C$37,$C$19:H$23,H$25,FALSE)&lt;VLOOKUP($C39,$C$19:H$23,H$25,FALSE),H$8,0)</f>
        <v>0</v>
      </c>
      <c r="I39" s="63">
        <f>IF(VLOOKUP($C$37,$C$19:I$23,I$25,FALSE)&lt;VLOOKUP($C39,$C$19:I$23,I$25,FALSE),I$8,0)</f>
        <v>0</v>
      </c>
      <c r="J39" s="63">
        <f>SUM(D39:I39)</f>
        <v>20</v>
      </c>
      <c r="K39" s="64">
        <f>IF(J39&gt;50,J39,0)</f>
        <v>0</v>
      </c>
    </row>
    <row r="40" spans="3:11" ht="15.75">
      <c r="C40" s="11" t="s">
        <v>3</v>
      </c>
      <c r="D40" s="63">
        <f>IF(VLOOKUP($C$37,$C$19:D$23,D$25,FALSE)&lt;VLOOKUP($C40,$C$19:D$23,D$25,FALSE),D$8,0)</f>
        <v>25</v>
      </c>
      <c r="E40" s="63">
        <f>IF(VLOOKUP($C$37,$C$19:E$23,E$25,FALSE)&lt;VLOOKUP($C40,$C$19:E$23,E$25,FALSE),E$8,0)</f>
        <v>20</v>
      </c>
      <c r="F40" s="63">
        <f>IF(VLOOKUP($C$37,$C$19:F$23,F$25,FALSE)&lt;VLOOKUP($C40,$C$19:F$23,F$25,FALSE),F$8,0)</f>
        <v>0</v>
      </c>
      <c r="G40" s="63">
        <f>IF(VLOOKUP($C$37,$C$19:G$23,G$25,FALSE)&lt;VLOOKUP($C40,$C$19:G$23,G$25,FALSE),G$8,0)</f>
        <v>0</v>
      </c>
      <c r="H40" s="63">
        <f>IF(VLOOKUP($C$37,$C$19:H$23,H$25,FALSE)&lt;VLOOKUP($C40,$C$19:H$23,H$25,FALSE),H$8,0)</f>
        <v>0</v>
      </c>
      <c r="I40" s="63">
        <f>IF(VLOOKUP($C$37,$C$19:I$23,I$25,FALSE)&lt;VLOOKUP($C40,$C$19:I$23,I$25,FALSE),I$8,0)</f>
        <v>0</v>
      </c>
      <c r="J40" s="63">
        <f>SUM(D40:I40)</f>
        <v>45</v>
      </c>
      <c r="K40" s="64">
        <f>IF(J40&gt;50,J40,0)</f>
        <v>0</v>
      </c>
    </row>
    <row r="41" spans="3:11" ht="15.75">
      <c r="C41" s="11" t="s">
        <v>2</v>
      </c>
      <c r="D41" s="63">
        <f>IF(VLOOKUP($C$37,$C$19:D$23,D$25,FALSE)&lt;VLOOKUP($C41,$C$19:D$23,D$25,FALSE),D$8,0)</f>
        <v>25</v>
      </c>
      <c r="E41" s="63">
        <f>IF(VLOOKUP($C$37,$C$19:E$23,E$25,FALSE)&lt;VLOOKUP($C41,$C$19:E$23,E$25,FALSE),E$8,0)</f>
        <v>20</v>
      </c>
      <c r="F41" s="63">
        <f>IF(VLOOKUP($C$37,$C$19:F$23,F$25,FALSE)&lt;VLOOKUP($C41,$C$19:F$23,F$25,FALSE),F$8,0)</f>
        <v>0</v>
      </c>
      <c r="G41" s="63">
        <f>IF(VLOOKUP($C$37,$C$19:G$23,G$25,FALSE)&lt;VLOOKUP($C41,$C$19:G$23,G$25,FALSE),G$8,0)</f>
        <v>0</v>
      </c>
      <c r="H41" s="63">
        <f>IF(VLOOKUP($C$37,$C$19:H$23,H$25,FALSE)&lt;VLOOKUP($C41,$C$19:H$23,H$25,FALSE),H$8,0)</f>
        <v>0</v>
      </c>
      <c r="I41" s="63">
        <f>IF(VLOOKUP($C$37,$C$19:I$23,I$25,FALSE)&lt;VLOOKUP($C41,$C$19:I$23,I$25,FALSE),I$8,0)</f>
        <v>9</v>
      </c>
      <c r="J41" s="63">
        <f>SUM(D41:I41)</f>
        <v>54</v>
      </c>
      <c r="K41" s="64">
        <f>IF(J41&gt;50,J41,0)</f>
        <v>54</v>
      </c>
    </row>
    <row r="42" spans="3:9" ht="15.75">
      <c r="C42" s="59" t="s">
        <v>54</v>
      </c>
      <c r="D42" s="44"/>
      <c r="E42" s="44"/>
      <c r="F42" s="44"/>
      <c r="G42" s="44"/>
      <c r="H42" s="44"/>
      <c r="I42" s="44"/>
    </row>
    <row r="43" spans="3:9" ht="15.75">
      <c r="C43" s="57" t="s">
        <v>3</v>
      </c>
      <c r="D43" s="56">
        <v>2</v>
      </c>
      <c r="E43" s="56">
        <v>3</v>
      </c>
      <c r="F43" s="56">
        <v>4</v>
      </c>
      <c r="G43" s="56">
        <v>5</v>
      </c>
      <c r="H43" s="56">
        <v>6</v>
      </c>
      <c r="I43" s="58">
        <v>7</v>
      </c>
    </row>
    <row r="44" spans="3:11" ht="15.75">
      <c r="C44" s="11" t="s">
        <v>0</v>
      </c>
      <c r="D44" s="63">
        <f>IF(VLOOKUP($C$43,$C$19:D$23,D$25,FALSE)&lt;VLOOKUP($C44,$C$19:D$23,D$25,FALSE),D$8,0)</f>
        <v>0</v>
      </c>
      <c r="E44" s="63">
        <f>IF(VLOOKUP($C$43,$C$19:E$23,E$25,FALSE)&lt;VLOOKUP($C44,$C$19:E$23,E$25,FALSE),E$8,0)</f>
        <v>20</v>
      </c>
      <c r="F44" s="63">
        <f>IF(VLOOKUP($C$43,$C$19:F$23,F$25,FALSE)&lt;VLOOKUP($C44,$C$19:F$23,F$25,FALSE),F$8,0)</f>
        <v>19</v>
      </c>
      <c r="G44" s="63">
        <f>IF(VLOOKUP($C$43,$C$19:G$23,G$25,FALSE)&lt;VLOOKUP($C44,$C$19:G$23,G$25,FALSE),G$8,0)</f>
        <v>17</v>
      </c>
      <c r="H44" s="63">
        <f>IF(VLOOKUP($C$43,$C$19:H$23,H$25,FALSE)&lt;VLOOKUP($C44,$C$19:H$23,H$25,FALSE),H$8,0)</f>
        <v>10</v>
      </c>
      <c r="I44" s="63">
        <f>IF(VLOOKUP($C$43,$C$19:I$23,I$25,FALSE)&lt;VLOOKUP($C44,$C$19:I$23,I$25,FALSE),I$8,0)</f>
        <v>0</v>
      </c>
      <c r="J44" s="63">
        <f>SUM(D44:I44)</f>
        <v>66</v>
      </c>
      <c r="K44" s="64">
        <f>IF(J44&gt;50,J44,0)</f>
        <v>66</v>
      </c>
    </row>
    <row r="45" spans="3:11" ht="15.75">
      <c r="C45" s="11" t="s">
        <v>4</v>
      </c>
      <c r="D45" s="63">
        <f>IF(VLOOKUP($C$43,$C$19:D$23,D$25,FALSE)&lt;VLOOKUP($C45,$C$19:D$23,D$25,FALSE),D$8,0)</f>
        <v>0</v>
      </c>
      <c r="E45" s="63">
        <f>IF(VLOOKUP($C$43,$C$19:E$23,E$25,FALSE)&lt;VLOOKUP($C45,$C$19:E$23,E$25,FALSE),E$8,0)</f>
        <v>20</v>
      </c>
      <c r="F45" s="63">
        <f>IF(VLOOKUP($C$43,$C$19:F$23,F$25,FALSE)&lt;VLOOKUP($C45,$C$19:F$23,F$25,FALSE),F$8,0)</f>
        <v>19</v>
      </c>
      <c r="G45" s="63">
        <f>IF(VLOOKUP($C$43,$C$19:G$23,G$25,FALSE)&lt;VLOOKUP($C45,$C$19:G$23,G$25,FALSE),G$8,0)</f>
        <v>17</v>
      </c>
      <c r="H45" s="63">
        <f>IF(VLOOKUP($C$43,$C$19:H$23,H$25,FALSE)&lt;VLOOKUP($C45,$C$19:H$23,H$25,FALSE),H$8,0)</f>
        <v>0</v>
      </c>
      <c r="I45" s="63">
        <f>IF(VLOOKUP($C$43,$C$19:I$23,I$25,FALSE)&lt;VLOOKUP($C45,$C$19:I$23,I$25,FALSE),I$8,0)</f>
        <v>9</v>
      </c>
      <c r="J45" s="63">
        <f>SUM(D45:I45)</f>
        <v>65</v>
      </c>
      <c r="K45" s="64">
        <f>IF(J45&gt;50,J45,0)</f>
        <v>65</v>
      </c>
    </row>
    <row r="46" spans="3:11" ht="15.75">
      <c r="C46" s="11" t="s">
        <v>1</v>
      </c>
      <c r="D46" s="63">
        <f>IF(VLOOKUP($C$43,$C$19:D$23,D$25,FALSE)&lt;VLOOKUP($C46,$C$19:D$23,D$25,FALSE),D$8,0)</f>
        <v>0</v>
      </c>
      <c r="E46" s="63">
        <f>IF(VLOOKUP($C$43,$C$19:E$23,E$25,FALSE)&lt;VLOOKUP($C46,$C$19:E$23,E$25,FALSE),E$8,0)</f>
        <v>0</v>
      </c>
      <c r="F46" s="63">
        <f>IF(VLOOKUP($C$43,$C$19:F$23,F$25,FALSE)&lt;VLOOKUP($C46,$C$19:F$23,F$25,FALSE),F$8,0)</f>
        <v>19</v>
      </c>
      <c r="G46" s="63">
        <f>IF(VLOOKUP($C$43,$C$19:G$23,G$25,FALSE)&lt;VLOOKUP($C46,$C$19:G$23,G$25,FALSE),G$8,0)</f>
        <v>17</v>
      </c>
      <c r="H46" s="63">
        <f>IF(VLOOKUP($C$43,$C$19:H$23,H$25,FALSE)&lt;VLOOKUP($C46,$C$19:H$23,H$25,FALSE),H$8,0)</f>
        <v>10</v>
      </c>
      <c r="I46" s="63">
        <f>IF(VLOOKUP($C$43,$C$19:I$23,I$25,FALSE)&lt;VLOOKUP($C46,$C$19:I$23,I$25,FALSE),I$8,0)</f>
        <v>9</v>
      </c>
      <c r="J46" s="63">
        <f>SUM(D46:I46)</f>
        <v>55</v>
      </c>
      <c r="K46" s="64">
        <f>IF(J46&gt;50,J46,0)</f>
        <v>55</v>
      </c>
    </row>
    <row r="47" spans="3:11" ht="15.75">
      <c r="C47" s="11" t="s">
        <v>2</v>
      </c>
      <c r="D47" s="63">
        <f>IF(VLOOKUP($C$43,$C$19:D$23,D$25,FALSE)&lt;VLOOKUP($C47,$C$19:D$23,D$25,FALSE),D$8,0)</f>
        <v>25</v>
      </c>
      <c r="E47" s="63">
        <f>IF(VLOOKUP($C$43,$C$19:E$23,E$25,FALSE)&lt;VLOOKUP($C47,$C$19:E$23,E$25,FALSE),E$8,0)</f>
        <v>0</v>
      </c>
      <c r="F47" s="63">
        <f>IF(VLOOKUP($C$43,$C$19:F$23,F$25,FALSE)&lt;VLOOKUP($C47,$C$19:F$23,F$25,FALSE),F$8,0)</f>
        <v>0</v>
      </c>
      <c r="G47" s="63">
        <f>IF(VLOOKUP($C$43,$C$19:G$23,G$25,FALSE)&lt;VLOOKUP($C47,$C$19:G$23,G$25,FALSE),G$8,0)</f>
        <v>17</v>
      </c>
      <c r="H47" s="63">
        <f>IF(VLOOKUP($C$43,$C$19:H$23,H$25,FALSE)&lt;VLOOKUP($C47,$C$19:H$23,H$25,FALSE),H$8,0)</f>
        <v>0</v>
      </c>
      <c r="I47" s="63">
        <f>IF(VLOOKUP($C$43,$C$19:I$23,I$25,FALSE)&lt;VLOOKUP($C47,$C$19:I$23,I$25,FALSE),I$8,0)</f>
        <v>9</v>
      </c>
      <c r="J47" s="63">
        <f>SUM(D47:I47)</f>
        <v>51</v>
      </c>
      <c r="K47" s="64">
        <f>IF(J47&gt;50,J47,0)</f>
        <v>51</v>
      </c>
    </row>
    <row r="48" spans="3:9" ht="15.75">
      <c r="C48" s="59" t="s">
        <v>51</v>
      </c>
      <c r="D48" s="44"/>
      <c r="E48" s="44"/>
      <c r="F48" s="44"/>
      <c r="G48" s="44"/>
      <c r="H48" s="44"/>
      <c r="I48" s="44"/>
    </row>
    <row r="49" spans="3:9" ht="15.75">
      <c r="C49" s="57" t="s">
        <v>2</v>
      </c>
      <c r="D49" s="56">
        <v>2</v>
      </c>
      <c r="E49" s="56">
        <v>3</v>
      </c>
      <c r="F49" s="56">
        <v>4</v>
      </c>
      <c r="G49" s="56">
        <v>5</v>
      </c>
      <c r="H49" s="56">
        <v>6</v>
      </c>
      <c r="I49" s="58">
        <v>7</v>
      </c>
    </row>
    <row r="50" spans="3:11" ht="15.75">
      <c r="C50" s="11" t="s">
        <v>0</v>
      </c>
      <c r="D50" s="63">
        <f>IF(VLOOKUP($C$49,$C$19:D$23,D$25,FALSE)&lt;VLOOKUP($C50,$C$19:D$23,D$25,FALSE),D$8,0)</f>
        <v>0</v>
      </c>
      <c r="E50" s="63">
        <f>IF(VLOOKUP($C$49,$C$19:E$23,E$25,FALSE)&lt;VLOOKUP($C50,$C$19:E$23,E$25,FALSE),E$8,0)</f>
        <v>20</v>
      </c>
      <c r="F50" s="63">
        <f>IF(VLOOKUP($C$49,$C$19:F$23,F$25,FALSE)&lt;VLOOKUP($C50,$C$19:F$23,F$25,FALSE),F$8,0)</f>
        <v>19</v>
      </c>
      <c r="G50" s="63">
        <f>IF(VLOOKUP($C$49,$C$19:G$23,G$25,FALSE)&lt;VLOOKUP($C50,$C$19:G$23,G$25,FALSE),G$8,0)</f>
        <v>17</v>
      </c>
      <c r="H50" s="63">
        <f>IF(VLOOKUP($C$49,$C$19:H$23,H$25,FALSE)&lt;VLOOKUP($C50,$C$19:H$23,H$25,FALSE),H$8,0)</f>
        <v>10</v>
      </c>
      <c r="I50" s="63">
        <f>IF(VLOOKUP($C$49,$C$19:I$23,I$25,FALSE)&lt;VLOOKUP($C50,$C$19:I$23,I$25,FALSE),I$8,0)</f>
        <v>0</v>
      </c>
      <c r="J50" s="63">
        <f>SUM(D50:I50)</f>
        <v>66</v>
      </c>
      <c r="K50" s="64">
        <f>IF(J50&gt;50,J50,0)</f>
        <v>66</v>
      </c>
    </row>
    <row r="51" spans="3:11" ht="15.75">
      <c r="C51" s="11" t="s">
        <v>4</v>
      </c>
      <c r="D51" s="63">
        <f>IF(VLOOKUP($C$49,$C$19:D$23,D$25,FALSE)&lt;VLOOKUP($C51,$C$19:D$23,D$25,FALSE),D$8,0)</f>
        <v>0</v>
      </c>
      <c r="E51" s="63">
        <f>IF(VLOOKUP($C$49,$C$19:E$23,E$25,FALSE)&lt;VLOOKUP($C51,$C$19:E$23,E$25,FALSE),E$8,0)</f>
        <v>20</v>
      </c>
      <c r="F51" s="63">
        <f>IF(VLOOKUP($C$49,$C$19:F$23,F$25,FALSE)&lt;VLOOKUP($C51,$C$19:F$23,F$25,FALSE),F$8,0)</f>
        <v>19</v>
      </c>
      <c r="G51" s="63">
        <f>IF(VLOOKUP($C$49,$C$19:G$23,G$25,FALSE)&lt;VLOOKUP($C51,$C$19:G$23,G$25,FALSE),G$8,0)</f>
        <v>0</v>
      </c>
      <c r="H51" s="63">
        <f>IF(VLOOKUP($C$49,$C$19:H$23,H$25,FALSE)&lt;VLOOKUP($C51,$C$19:H$23,H$25,FALSE),H$8,0)</f>
        <v>0</v>
      </c>
      <c r="I51" s="63">
        <f>IF(VLOOKUP($C$49,$C$19:I$23,I$25,FALSE)&lt;VLOOKUP($C51,$C$19:I$23,I$25,FALSE),I$8,0)</f>
        <v>0</v>
      </c>
      <c r="J51" s="63">
        <f>SUM(D51:I51)</f>
        <v>39</v>
      </c>
      <c r="K51" s="64">
        <f>IF(J51&gt;50,J51,0)</f>
        <v>0</v>
      </c>
    </row>
    <row r="52" spans="3:11" ht="15.75">
      <c r="C52" s="11" t="s">
        <v>1</v>
      </c>
      <c r="D52" s="63">
        <f>IF(VLOOKUP($C$49,$C$19:D$23,D$25,FALSE)&lt;VLOOKUP($C52,$C$19:D$23,D$25,FALSE),D$8,0)</f>
        <v>0</v>
      </c>
      <c r="E52" s="63">
        <f>IF(VLOOKUP($C$49,$C$19:E$23,E$25,FALSE)&lt;VLOOKUP($C52,$C$19:E$23,E$25,FALSE),E$8,0)</f>
        <v>0</v>
      </c>
      <c r="F52" s="63">
        <f>IF(VLOOKUP($C$49,$C$19:F$23,F$25,FALSE)&lt;VLOOKUP($C52,$C$19:F$23,F$25,FALSE),F$8,0)</f>
        <v>19</v>
      </c>
      <c r="G52" s="63">
        <f>IF(VLOOKUP($C$49,$C$19:G$23,G$25,FALSE)&lt;VLOOKUP($C52,$C$19:G$23,G$25,FALSE),G$8,0)</f>
        <v>17</v>
      </c>
      <c r="H52" s="63">
        <f>IF(VLOOKUP($C$49,$C$19:H$23,H$25,FALSE)&lt;VLOOKUP($C52,$C$19:H$23,H$25,FALSE),H$8,0)</f>
        <v>10</v>
      </c>
      <c r="I52" s="63">
        <f>IF(VLOOKUP($C$49,$C$19:I$23,I$25,FALSE)&lt;VLOOKUP($C52,$C$19:I$23,I$25,FALSE),I$8,0)</f>
        <v>0</v>
      </c>
      <c r="J52" s="63">
        <f>SUM(D52:I52)</f>
        <v>46</v>
      </c>
      <c r="K52" s="64">
        <f>IF(J52&gt;50,J52,0)</f>
        <v>0</v>
      </c>
    </row>
    <row r="53" spans="3:11" ht="15.75">
      <c r="C53" s="11" t="s">
        <v>3</v>
      </c>
      <c r="D53" s="63">
        <f>IF(VLOOKUP($C$49,$C$19:D$23,D$25,FALSE)&lt;VLOOKUP($C53,$C$19:D$23,D$25,FALSE),D$8,0)</f>
        <v>0</v>
      </c>
      <c r="E53" s="63">
        <f>IF(VLOOKUP($C$49,$C$19:E$23,E$25,FALSE)&lt;VLOOKUP($C53,$C$19:E$23,E$25,FALSE),E$8,0)</f>
        <v>20</v>
      </c>
      <c r="F53" s="63">
        <f>IF(VLOOKUP($C$49,$C$19:F$23,F$25,FALSE)&lt;VLOOKUP($C53,$C$19:F$23,F$25,FALSE),F$8,0)</f>
        <v>19</v>
      </c>
      <c r="G53" s="63">
        <f>IF(VLOOKUP($C$49,$C$19:G$23,G$25,FALSE)&lt;VLOOKUP($C53,$C$19:G$23,G$25,FALSE),G$8,0)</f>
        <v>0</v>
      </c>
      <c r="H53" s="63">
        <f>IF(VLOOKUP($C$49,$C$19:H$23,H$25,FALSE)&lt;VLOOKUP($C53,$C$19:H$23,H$25,FALSE),H$8,0)</f>
        <v>10</v>
      </c>
      <c r="I53" s="63">
        <f>IF(VLOOKUP($C$49,$C$19:I$23,I$25,FALSE)&lt;VLOOKUP($C53,$C$19:I$23,I$25,FALSE),I$8,0)</f>
        <v>0</v>
      </c>
      <c r="J53" s="63">
        <f>SUM(D53:I53)</f>
        <v>49</v>
      </c>
      <c r="K53" s="64">
        <f>IF(J53&gt;50,J53,0)</f>
        <v>0</v>
      </c>
    </row>
    <row r="56" ht="13.5" thickBot="1"/>
    <row r="57" spans="3:7" ht="13.5" thickBot="1">
      <c r="C57" s="14"/>
      <c r="D57" s="13" t="s">
        <v>23</v>
      </c>
      <c r="E57" s="12" t="s">
        <v>24</v>
      </c>
      <c r="G57" s="6" t="s">
        <v>45</v>
      </c>
    </row>
    <row r="58" spans="3:7" ht="15.75">
      <c r="C58" s="60" t="s">
        <v>0</v>
      </c>
      <c r="D58" s="61">
        <f>SUM(K26:K29)</f>
        <v>0</v>
      </c>
      <c r="E58" s="62">
        <f>RANK(D58,$D$58:$D$62)</f>
        <v>5</v>
      </c>
      <c r="F58" s="6"/>
      <c r="G58" s="49" t="str">
        <f ca="1">INDIRECT(ADDRESS(57+MATCH(MAX(D58:D62),D58:D62,0),3))</f>
        <v>Apoloniusz</v>
      </c>
    </row>
    <row r="59" spans="3:5" ht="15.75">
      <c r="C59" s="15" t="s">
        <v>4</v>
      </c>
      <c r="D59" s="32">
        <f>SUM(K32:K35)</f>
        <v>207</v>
      </c>
      <c r="E59" s="62">
        <f>RANK(D59,$D$58:$D$62)</f>
        <v>2</v>
      </c>
    </row>
    <row r="60" spans="3:5" ht="15.75">
      <c r="C60" s="15" t="s">
        <v>1</v>
      </c>
      <c r="D60" s="32">
        <f>SUM(K38:K41)</f>
        <v>120</v>
      </c>
      <c r="E60" s="62">
        <f>RANK(D60,$D$58:$D$62)</f>
        <v>3</v>
      </c>
    </row>
    <row r="61" spans="3:5" ht="15.75">
      <c r="C61" s="15" t="s">
        <v>3</v>
      </c>
      <c r="D61" s="32">
        <f>SUM(K44:K47)</f>
        <v>237</v>
      </c>
      <c r="E61" s="62">
        <f>RANK(D61,$D$58:$D$62)</f>
        <v>1</v>
      </c>
    </row>
    <row r="62" spans="3:5" ht="16.5" thickBot="1">
      <c r="C62" s="16" t="s">
        <v>2</v>
      </c>
      <c r="D62" s="32">
        <f>SUM(K50:K53)</f>
        <v>66</v>
      </c>
      <c r="E62" s="62">
        <f>RANK(D62,$D$58:$D$62)</f>
        <v>4</v>
      </c>
    </row>
  </sheetData>
  <sheetProtection/>
  <mergeCells count="1">
    <mergeCell ref="C16:I1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4.00390625" style="0" customWidth="1"/>
    <col min="3" max="3" width="6.7109375" style="0" customWidth="1"/>
    <col min="4" max="54" width="4.00390625" style="0" customWidth="1"/>
  </cols>
  <sheetData>
    <row r="1" spans="4:33" ht="30" customHeight="1">
      <c r="D1" s="69" t="s">
        <v>55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4:54" ht="12.75">
      <c r="D2" s="65" t="s">
        <v>12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2:54" ht="12.75">
      <c r="B3" s="67"/>
      <c r="C3" s="67" t="s">
        <v>23</v>
      </c>
      <c r="D3" s="66">
        <v>1</v>
      </c>
      <c r="E3" s="66">
        <v>2</v>
      </c>
      <c r="F3" s="66">
        <v>3</v>
      </c>
      <c r="G3" s="66">
        <v>4</v>
      </c>
      <c r="H3" s="66">
        <v>5</v>
      </c>
      <c r="I3" s="66">
        <v>6</v>
      </c>
      <c r="J3" s="66">
        <v>7</v>
      </c>
      <c r="K3" s="66">
        <v>8</v>
      </c>
      <c r="L3" s="66">
        <v>9</v>
      </c>
      <c r="M3" s="66">
        <v>10</v>
      </c>
      <c r="N3" s="66">
        <v>11</v>
      </c>
      <c r="O3" s="66">
        <v>12</v>
      </c>
      <c r="P3" s="66">
        <v>13</v>
      </c>
      <c r="Q3" s="66">
        <v>14</v>
      </c>
      <c r="R3" s="66">
        <v>15</v>
      </c>
      <c r="S3" s="66">
        <v>16</v>
      </c>
      <c r="T3" s="66">
        <v>17</v>
      </c>
      <c r="U3" s="66">
        <v>18</v>
      </c>
      <c r="V3" s="66">
        <v>19</v>
      </c>
      <c r="W3" s="66">
        <v>20</v>
      </c>
      <c r="X3" s="66">
        <v>21</v>
      </c>
      <c r="Y3" s="66">
        <v>22</v>
      </c>
      <c r="Z3" s="66">
        <v>23</v>
      </c>
      <c r="AA3" s="66">
        <v>24</v>
      </c>
      <c r="AB3" s="66">
        <v>25</v>
      </c>
      <c r="AC3" s="66">
        <v>26</v>
      </c>
      <c r="AD3" s="66">
        <v>27</v>
      </c>
      <c r="AE3" s="66">
        <v>28</v>
      </c>
      <c r="AF3" s="66">
        <v>29</v>
      </c>
      <c r="AG3" s="66">
        <v>30</v>
      </c>
      <c r="AH3" s="66">
        <v>31</v>
      </c>
      <c r="AI3" s="66">
        <v>32</v>
      </c>
      <c r="AJ3" s="66">
        <v>33</v>
      </c>
      <c r="AK3" s="66">
        <v>34</v>
      </c>
      <c r="AL3" s="66">
        <v>35</v>
      </c>
      <c r="AM3" s="66">
        <v>36</v>
      </c>
      <c r="AN3" s="66">
        <v>37</v>
      </c>
      <c r="AO3" s="66">
        <v>38</v>
      </c>
      <c r="AP3" s="66">
        <v>39</v>
      </c>
      <c r="AQ3" s="66">
        <v>40</v>
      </c>
      <c r="AR3" s="66">
        <v>41</v>
      </c>
      <c r="AS3" s="66">
        <v>42</v>
      </c>
      <c r="AT3" s="66">
        <v>43</v>
      </c>
      <c r="AU3" s="66">
        <v>44</v>
      </c>
      <c r="AV3" s="66">
        <v>45</v>
      </c>
      <c r="AW3" s="66">
        <v>46</v>
      </c>
      <c r="AX3" s="66">
        <v>47</v>
      </c>
      <c r="AY3" s="66">
        <v>48</v>
      </c>
      <c r="AZ3" s="66">
        <v>49</v>
      </c>
      <c r="BA3" s="66">
        <v>50</v>
      </c>
      <c r="BB3" s="66">
        <v>51</v>
      </c>
    </row>
    <row r="4" spans="2:54" ht="12.75">
      <c r="B4" s="67" t="s">
        <v>6</v>
      </c>
      <c r="C4" s="68">
        <v>25</v>
      </c>
      <c r="D4" s="70">
        <f>$C4/D$3</f>
        <v>25</v>
      </c>
      <c r="E4" s="70">
        <f aca="true" t="shared" si="0" ref="E4:BB9">$C4/E$3</f>
        <v>12.5</v>
      </c>
      <c r="F4" s="70">
        <f t="shared" si="0"/>
        <v>8.333333333333334</v>
      </c>
      <c r="G4" s="70">
        <f t="shared" si="0"/>
        <v>6.25</v>
      </c>
      <c r="H4" s="70">
        <f t="shared" si="0"/>
        <v>5</v>
      </c>
      <c r="I4" s="70">
        <f t="shared" si="0"/>
        <v>4.166666666666667</v>
      </c>
      <c r="J4" s="70">
        <f t="shared" si="0"/>
        <v>3.5714285714285716</v>
      </c>
      <c r="K4" s="70">
        <f t="shared" si="0"/>
        <v>3.125</v>
      </c>
      <c r="L4" s="70">
        <f t="shared" si="0"/>
        <v>2.7777777777777777</v>
      </c>
      <c r="M4" s="70">
        <f t="shared" si="0"/>
        <v>2.5</v>
      </c>
      <c r="N4" s="70">
        <f t="shared" si="0"/>
        <v>2.272727272727273</v>
      </c>
      <c r="O4" s="70">
        <f t="shared" si="0"/>
        <v>2.0833333333333335</v>
      </c>
      <c r="P4" s="70">
        <f t="shared" si="0"/>
        <v>1.9230769230769231</v>
      </c>
      <c r="Q4" s="70">
        <f t="shared" si="0"/>
        <v>1.7857142857142858</v>
      </c>
      <c r="R4" s="70">
        <f t="shared" si="0"/>
        <v>1.6666666666666667</v>
      </c>
      <c r="S4" s="70">
        <f t="shared" si="0"/>
        <v>1.5625</v>
      </c>
      <c r="T4" s="70">
        <f t="shared" si="0"/>
        <v>1.4705882352941178</v>
      </c>
      <c r="U4" s="70">
        <f t="shared" si="0"/>
        <v>1.3888888888888888</v>
      </c>
      <c r="V4" s="70">
        <f t="shared" si="0"/>
        <v>1.3157894736842106</v>
      </c>
      <c r="W4" s="70">
        <f t="shared" si="0"/>
        <v>1.25</v>
      </c>
      <c r="X4" s="70">
        <f t="shared" si="0"/>
        <v>1.1904761904761905</v>
      </c>
      <c r="Y4" s="70">
        <f t="shared" si="0"/>
        <v>1.1363636363636365</v>
      </c>
      <c r="Z4" s="70">
        <f t="shared" si="0"/>
        <v>1.0869565217391304</v>
      </c>
      <c r="AA4" s="70">
        <f t="shared" si="0"/>
        <v>1.0416666666666667</v>
      </c>
      <c r="AB4" s="70">
        <f t="shared" si="0"/>
        <v>1</v>
      </c>
      <c r="AC4" s="70">
        <f t="shared" si="0"/>
        <v>0.9615384615384616</v>
      </c>
      <c r="AD4" s="70">
        <f t="shared" si="0"/>
        <v>0.9259259259259259</v>
      </c>
      <c r="AE4" s="70">
        <f t="shared" si="0"/>
        <v>0.8928571428571429</v>
      </c>
      <c r="AF4" s="70">
        <f t="shared" si="0"/>
        <v>0.8620689655172413</v>
      </c>
      <c r="AG4" s="70">
        <f t="shared" si="0"/>
        <v>0.8333333333333334</v>
      </c>
      <c r="AH4" s="70">
        <f t="shared" si="0"/>
        <v>0.8064516129032258</v>
      </c>
      <c r="AI4" s="70">
        <f t="shared" si="0"/>
        <v>0.78125</v>
      </c>
      <c r="AJ4" s="70">
        <f t="shared" si="0"/>
        <v>0.7575757575757576</v>
      </c>
      <c r="AK4" s="70">
        <f t="shared" si="0"/>
        <v>0.7352941176470589</v>
      </c>
      <c r="AL4" s="70">
        <f t="shared" si="0"/>
        <v>0.7142857142857143</v>
      </c>
      <c r="AM4" s="70">
        <f t="shared" si="0"/>
        <v>0.6944444444444444</v>
      </c>
      <c r="AN4" s="70">
        <f t="shared" si="0"/>
        <v>0.6756756756756757</v>
      </c>
      <c r="AO4" s="70">
        <f t="shared" si="0"/>
        <v>0.6578947368421053</v>
      </c>
      <c r="AP4" s="70">
        <f t="shared" si="0"/>
        <v>0.6410256410256411</v>
      </c>
      <c r="AQ4" s="70">
        <f t="shared" si="0"/>
        <v>0.625</v>
      </c>
      <c r="AR4" s="70">
        <f t="shared" si="0"/>
        <v>0.6097560975609756</v>
      </c>
      <c r="AS4" s="70">
        <f t="shared" si="0"/>
        <v>0.5952380952380952</v>
      </c>
      <c r="AT4" s="70">
        <f t="shared" si="0"/>
        <v>0.5813953488372093</v>
      </c>
      <c r="AU4" s="70">
        <f t="shared" si="0"/>
        <v>0.5681818181818182</v>
      </c>
      <c r="AV4" s="70">
        <f t="shared" si="0"/>
        <v>0.5555555555555556</v>
      </c>
      <c r="AW4" s="70">
        <f t="shared" si="0"/>
        <v>0.5434782608695652</v>
      </c>
      <c r="AX4" s="70">
        <f t="shared" si="0"/>
        <v>0.5319148936170213</v>
      </c>
      <c r="AY4" s="70">
        <f t="shared" si="0"/>
        <v>0.5208333333333334</v>
      </c>
      <c r="AZ4" s="70">
        <f t="shared" si="0"/>
        <v>0.5102040816326531</v>
      </c>
      <c r="BA4" s="70">
        <f t="shared" si="0"/>
        <v>0.5</v>
      </c>
      <c r="BB4" s="70">
        <f t="shared" si="0"/>
        <v>0.49019607843137253</v>
      </c>
    </row>
    <row r="5" spans="2:54" ht="12.75">
      <c r="B5" s="67" t="s">
        <v>8</v>
      </c>
      <c r="C5" s="68">
        <v>20</v>
      </c>
      <c r="D5" s="70">
        <f>$C5/D$3</f>
        <v>20</v>
      </c>
      <c r="E5" s="70">
        <f>$C5/E$3</f>
        <v>10</v>
      </c>
      <c r="F5" s="70">
        <f>$C5/F$3</f>
        <v>6.666666666666667</v>
      </c>
      <c r="G5" s="70">
        <f>$C5/G$3</f>
        <v>5</v>
      </c>
      <c r="H5" s="70">
        <f>$C5/H$3</f>
        <v>4</v>
      </c>
      <c r="I5" s="70">
        <f>$C5/I$3</f>
        <v>3.3333333333333335</v>
      </c>
      <c r="J5" s="70">
        <f>$C5/J$3</f>
        <v>2.857142857142857</v>
      </c>
      <c r="K5" s="70">
        <f>$C5/K$3</f>
        <v>2.5</v>
      </c>
      <c r="L5" s="70">
        <f>$C5/L$3</f>
        <v>2.2222222222222223</v>
      </c>
      <c r="M5" s="70">
        <f>$C5/M$3</f>
        <v>2</v>
      </c>
      <c r="N5" s="70">
        <f>$C5/N$3</f>
        <v>1.8181818181818181</v>
      </c>
      <c r="O5" s="70">
        <f>$C5/O$3</f>
        <v>1.6666666666666667</v>
      </c>
      <c r="P5" s="70">
        <f>$C5/P$3</f>
        <v>1.5384615384615385</v>
      </c>
      <c r="Q5" s="70">
        <f>$C5/Q$3</f>
        <v>1.4285714285714286</v>
      </c>
      <c r="R5" s="70">
        <f>$C5/R$3</f>
        <v>1.3333333333333333</v>
      </c>
      <c r="S5" s="70">
        <f>$C5/S$3</f>
        <v>1.25</v>
      </c>
      <c r="T5" s="70">
        <f t="shared" si="0"/>
        <v>1.1764705882352942</v>
      </c>
      <c r="U5" s="70">
        <f t="shared" si="0"/>
        <v>1.1111111111111112</v>
      </c>
      <c r="V5" s="70">
        <f t="shared" si="0"/>
        <v>1.0526315789473684</v>
      </c>
      <c r="W5" s="70">
        <f t="shared" si="0"/>
        <v>1</v>
      </c>
      <c r="X5" s="70">
        <f t="shared" si="0"/>
        <v>0.9523809523809523</v>
      </c>
      <c r="Y5" s="70">
        <f t="shared" si="0"/>
        <v>0.9090909090909091</v>
      </c>
      <c r="Z5" s="70">
        <f t="shared" si="0"/>
        <v>0.8695652173913043</v>
      </c>
      <c r="AA5" s="70">
        <f t="shared" si="0"/>
        <v>0.8333333333333334</v>
      </c>
      <c r="AB5" s="70">
        <f t="shared" si="0"/>
        <v>0.8</v>
      </c>
      <c r="AC5" s="70">
        <f t="shared" si="0"/>
        <v>0.7692307692307693</v>
      </c>
      <c r="AD5" s="70">
        <f t="shared" si="0"/>
        <v>0.7407407407407407</v>
      </c>
      <c r="AE5" s="70">
        <f t="shared" si="0"/>
        <v>0.7142857142857143</v>
      </c>
      <c r="AF5" s="70">
        <f t="shared" si="0"/>
        <v>0.6896551724137931</v>
      </c>
      <c r="AG5" s="70">
        <f t="shared" si="0"/>
        <v>0.6666666666666666</v>
      </c>
      <c r="AH5" s="70">
        <f t="shared" si="0"/>
        <v>0.6451612903225806</v>
      </c>
      <c r="AI5" s="70">
        <f t="shared" si="0"/>
        <v>0.625</v>
      </c>
      <c r="AJ5" s="70">
        <f t="shared" si="0"/>
        <v>0.6060606060606061</v>
      </c>
      <c r="AK5" s="70">
        <f t="shared" si="0"/>
        <v>0.5882352941176471</v>
      </c>
      <c r="AL5" s="70">
        <f t="shared" si="0"/>
        <v>0.5714285714285714</v>
      </c>
      <c r="AM5" s="70">
        <f t="shared" si="0"/>
        <v>0.5555555555555556</v>
      </c>
      <c r="AN5" s="70">
        <f t="shared" si="0"/>
        <v>0.5405405405405406</v>
      </c>
      <c r="AO5" s="70">
        <f t="shared" si="0"/>
        <v>0.5263157894736842</v>
      </c>
      <c r="AP5" s="70">
        <f t="shared" si="0"/>
        <v>0.5128205128205128</v>
      </c>
      <c r="AQ5" s="70">
        <f t="shared" si="0"/>
        <v>0.5</v>
      </c>
      <c r="AR5" s="70">
        <f t="shared" si="0"/>
        <v>0.4878048780487805</v>
      </c>
      <c r="AS5" s="70">
        <f t="shared" si="0"/>
        <v>0.47619047619047616</v>
      </c>
      <c r="AT5" s="70">
        <f t="shared" si="0"/>
        <v>0.46511627906976744</v>
      </c>
      <c r="AU5" s="70">
        <f t="shared" si="0"/>
        <v>0.45454545454545453</v>
      </c>
      <c r="AV5" s="70">
        <f t="shared" si="0"/>
        <v>0.4444444444444444</v>
      </c>
      <c r="AW5" s="70">
        <f t="shared" si="0"/>
        <v>0.43478260869565216</v>
      </c>
      <c r="AX5" s="70">
        <f t="shared" si="0"/>
        <v>0.425531914893617</v>
      </c>
      <c r="AY5" s="70">
        <f t="shared" si="0"/>
        <v>0.4166666666666667</v>
      </c>
      <c r="AZ5" s="70">
        <f t="shared" si="0"/>
        <v>0.40816326530612246</v>
      </c>
      <c r="BA5" s="70">
        <f t="shared" si="0"/>
        <v>0.4</v>
      </c>
      <c r="BB5" s="70">
        <f t="shared" si="0"/>
        <v>0.39215686274509803</v>
      </c>
    </row>
    <row r="6" spans="2:54" ht="12.75">
      <c r="B6" s="67" t="s">
        <v>9</v>
      </c>
      <c r="C6" s="68">
        <v>19</v>
      </c>
      <c r="D6" s="70">
        <f>$C6/D$3</f>
        <v>19</v>
      </c>
      <c r="E6" s="70">
        <f t="shared" si="0"/>
        <v>9.5</v>
      </c>
      <c r="F6" s="70">
        <f t="shared" si="0"/>
        <v>6.333333333333333</v>
      </c>
      <c r="G6" s="70">
        <f t="shared" si="0"/>
        <v>4.75</v>
      </c>
      <c r="H6" s="70">
        <f t="shared" si="0"/>
        <v>3.8</v>
      </c>
      <c r="I6" s="70">
        <f t="shared" si="0"/>
        <v>3.1666666666666665</v>
      </c>
      <c r="J6" s="70">
        <f t="shared" si="0"/>
        <v>2.7142857142857144</v>
      </c>
      <c r="K6" s="70">
        <f t="shared" si="0"/>
        <v>2.375</v>
      </c>
      <c r="L6" s="70">
        <f t="shared" si="0"/>
        <v>2.111111111111111</v>
      </c>
      <c r="M6" s="70">
        <f t="shared" si="0"/>
        <v>1.9</v>
      </c>
      <c r="N6" s="70">
        <f t="shared" si="0"/>
        <v>1.7272727272727273</v>
      </c>
      <c r="O6" s="70">
        <f t="shared" si="0"/>
        <v>1.5833333333333333</v>
      </c>
      <c r="P6" s="70">
        <f t="shared" si="0"/>
        <v>1.4615384615384615</v>
      </c>
      <c r="Q6" s="70">
        <f t="shared" si="0"/>
        <v>1.3571428571428572</v>
      </c>
      <c r="R6" s="70">
        <f t="shared" si="0"/>
        <v>1.2666666666666666</v>
      </c>
      <c r="S6" s="70">
        <f t="shared" si="0"/>
        <v>1.1875</v>
      </c>
      <c r="T6" s="70">
        <f t="shared" si="0"/>
        <v>1.1176470588235294</v>
      </c>
      <c r="U6" s="70">
        <f t="shared" si="0"/>
        <v>1.0555555555555556</v>
      </c>
      <c r="V6" s="70">
        <f t="shared" si="0"/>
        <v>1</v>
      </c>
      <c r="W6" s="70">
        <f t="shared" si="0"/>
        <v>0.95</v>
      </c>
      <c r="X6" s="70">
        <f t="shared" si="0"/>
        <v>0.9047619047619048</v>
      </c>
      <c r="Y6" s="70">
        <f t="shared" si="0"/>
        <v>0.8636363636363636</v>
      </c>
      <c r="Z6" s="70">
        <f t="shared" si="0"/>
        <v>0.8260869565217391</v>
      </c>
      <c r="AA6" s="70">
        <f t="shared" si="0"/>
        <v>0.7916666666666666</v>
      </c>
      <c r="AB6" s="70">
        <f t="shared" si="0"/>
        <v>0.76</v>
      </c>
      <c r="AC6" s="70">
        <f t="shared" si="0"/>
        <v>0.7307692307692307</v>
      </c>
      <c r="AD6" s="70">
        <f t="shared" si="0"/>
        <v>0.7037037037037037</v>
      </c>
      <c r="AE6" s="70">
        <f t="shared" si="0"/>
        <v>0.6785714285714286</v>
      </c>
      <c r="AF6" s="70">
        <f t="shared" si="0"/>
        <v>0.6551724137931034</v>
      </c>
      <c r="AG6" s="70">
        <f t="shared" si="0"/>
        <v>0.6333333333333333</v>
      </c>
      <c r="AH6" s="70">
        <f t="shared" si="0"/>
        <v>0.6129032258064516</v>
      </c>
      <c r="AI6" s="70">
        <f t="shared" si="0"/>
        <v>0.59375</v>
      </c>
      <c r="AJ6" s="70">
        <f t="shared" si="0"/>
        <v>0.5757575757575758</v>
      </c>
      <c r="AK6" s="70">
        <f t="shared" si="0"/>
        <v>0.5588235294117647</v>
      </c>
      <c r="AL6" s="70">
        <f t="shared" si="0"/>
        <v>0.5428571428571428</v>
      </c>
      <c r="AM6" s="70">
        <f t="shared" si="0"/>
        <v>0.5277777777777778</v>
      </c>
      <c r="AN6" s="70">
        <f t="shared" si="0"/>
        <v>0.5135135135135135</v>
      </c>
      <c r="AO6" s="70">
        <f t="shared" si="0"/>
        <v>0.5</v>
      </c>
      <c r="AP6" s="70">
        <f t="shared" si="0"/>
        <v>0.48717948717948717</v>
      </c>
      <c r="AQ6" s="70">
        <f t="shared" si="0"/>
        <v>0.475</v>
      </c>
      <c r="AR6" s="70">
        <f t="shared" si="0"/>
        <v>0.4634146341463415</v>
      </c>
      <c r="AS6" s="70">
        <f t="shared" si="0"/>
        <v>0.4523809523809524</v>
      </c>
      <c r="AT6" s="70">
        <f t="shared" si="0"/>
        <v>0.4418604651162791</v>
      </c>
      <c r="AU6" s="70">
        <f t="shared" si="0"/>
        <v>0.4318181818181818</v>
      </c>
      <c r="AV6" s="70">
        <f t="shared" si="0"/>
        <v>0.4222222222222222</v>
      </c>
      <c r="AW6" s="70">
        <f t="shared" si="0"/>
        <v>0.41304347826086957</v>
      </c>
      <c r="AX6" s="70">
        <f t="shared" si="0"/>
        <v>0.40425531914893614</v>
      </c>
      <c r="AY6" s="70">
        <f t="shared" si="0"/>
        <v>0.3958333333333333</v>
      </c>
      <c r="AZ6" s="70">
        <f t="shared" si="0"/>
        <v>0.3877551020408163</v>
      </c>
      <c r="BA6" s="70">
        <f t="shared" si="0"/>
        <v>0.38</v>
      </c>
      <c r="BB6" s="70">
        <f t="shared" si="0"/>
        <v>0.37254901960784315</v>
      </c>
    </row>
    <row r="7" spans="2:54" ht="12.75">
      <c r="B7" s="67" t="s">
        <v>10</v>
      </c>
      <c r="C7" s="68">
        <v>17</v>
      </c>
      <c r="D7" s="70">
        <f>$C7/D$3</f>
        <v>17</v>
      </c>
      <c r="E7" s="70">
        <f t="shared" si="0"/>
        <v>8.5</v>
      </c>
      <c r="F7" s="70">
        <f t="shared" si="0"/>
        <v>5.666666666666667</v>
      </c>
      <c r="G7" s="70">
        <f t="shared" si="0"/>
        <v>4.25</v>
      </c>
      <c r="H7" s="70">
        <f t="shared" si="0"/>
        <v>3.4</v>
      </c>
      <c r="I7" s="70">
        <f t="shared" si="0"/>
        <v>2.8333333333333335</v>
      </c>
      <c r="J7" s="70">
        <f t="shared" si="0"/>
        <v>2.4285714285714284</v>
      </c>
      <c r="K7" s="70">
        <f t="shared" si="0"/>
        <v>2.125</v>
      </c>
      <c r="L7" s="70">
        <f t="shared" si="0"/>
        <v>1.8888888888888888</v>
      </c>
      <c r="M7" s="70">
        <f t="shared" si="0"/>
        <v>1.7</v>
      </c>
      <c r="N7" s="70">
        <f t="shared" si="0"/>
        <v>1.5454545454545454</v>
      </c>
      <c r="O7" s="70">
        <f t="shared" si="0"/>
        <v>1.4166666666666667</v>
      </c>
      <c r="P7" s="70">
        <f t="shared" si="0"/>
        <v>1.3076923076923077</v>
      </c>
      <c r="Q7" s="70">
        <f t="shared" si="0"/>
        <v>1.2142857142857142</v>
      </c>
      <c r="R7" s="70">
        <f t="shared" si="0"/>
        <v>1.1333333333333333</v>
      </c>
      <c r="S7" s="70">
        <f t="shared" si="0"/>
        <v>1.0625</v>
      </c>
      <c r="T7" s="70">
        <f t="shared" si="0"/>
        <v>1</v>
      </c>
      <c r="U7" s="70">
        <f t="shared" si="0"/>
        <v>0.9444444444444444</v>
      </c>
      <c r="V7" s="70">
        <f t="shared" si="0"/>
        <v>0.8947368421052632</v>
      </c>
      <c r="W7" s="70">
        <f t="shared" si="0"/>
        <v>0.85</v>
      </c>
      <c r="X7" s="70">
        <f t="shared" si="0"/>
        <v>0.8095238095238095</v>
      </c>
      <c r="Y7" s="70">
        <f t="shared" si="0"/>
        <v>0.7727272727272727</v>
      </c>
      <c r="Z7" s="70">
        <f t="shared" si="0"/>
        <v>0.7391304347826086</v>
      </c>
      <c r="AA7" s="70">
        <f t="shared" si="0"/>
        <v>0.7083333333333334</v>
      </c>
      <c r="AB7" s="70">
        <f t="shared" si="0"/>
        <v>0.68</v>
      </c>
      <c r="AC7" s="70">
        <f t="shared" si="0"/>
        <v>0.6538461538461539</v>
      </c>
      <c r="AD7" s="70">
        <f t="shared" si="0"/>
        <v>0.6296296296296297</v>
      </c>
      <c r="AE7" s="70">
        <f t="shared" si="0"/>
        <v>0.6071428571428571</v>
      </c>
      <c r="AF7" s="70">
        <f t="shared" si="0"/>
        <v>0.5862068965517241</v>
      </c>
      <c r="AG7" s="70">
        <f t="shared" si="0"/>
        <v>0.5666666666666667</v>
      </c>
      <c r="AH7" s="70">
        <f t="shared" si="0"/>
        <v>0.5483870967741935</v>
      </c>
      <c r="AI7" s="70">
        <f t="shared" si="0"/>
        <v>0.53125</v>
      </c>
      <c r="AJ7" s="70">
        <f t="shared" si="0"/>
        <v>0.5151515151515151</v>
      </c>
      <c r="AK7" s="70">
        <f t="shared" si="0"/>
        <v>0.5</v>
      </c>
      <c r="AL7" s="70">
        <f t="shared" si="0"/>
        <v>0.4857142857142857</v>
      </c>
      <c r="AM7" s="70">
        <f t="shared" si="0"/>
        <v>0.4722222222222222</v>
      </c>
      <c r="AN7" s="70">
        <f t="shared" si="0"/>
        <v>0.4594594594594595</v>
      </c>
      <c r="AO7" s="70">
        <f t="shared" si="0"/>
        <v>0.4473684210526316</v>
      </c>
      <c r="AP7" s="70">
        <f t="shared" si="0"/>
        <v>0.4358974358974359</v>
      </c>
      <c r="AQ7" s="70">
        <f t="shared" si="0"/>
        <v>0.425</v>
      </c>
      <c r="AR7" s="70">
        <f t="shared" si="0"/>
        <v>0.4146341463414634</v>
      </c>
      <c r="AS7" s="70">
        <f t="shared" si="0"/>
        <v>0.40476190476190477</v>
      </c>
      <c r="AT7" s="70">
        <f t="shared" si="0"/>
        <v>0.3953488372093023</v>
      </c>
      <c r="AU7" s="70">
        <f t="shared" si="0"/>
        <v>0.38636363636363635</v>
      </c>
      <c r="AV7" s="70">
        <f t="shared" si="0"/>
        <v>0.37777777777777777</v>
      </c>
      <c r="AW7" s="70">
        <f t="shared" si="0"/>
        <v>0.3695652173913043</v>
      </c>
      <c r="AX7" s="70">
        <f t="shared" si="0"/>
        <v>0.3617021276595745</v>
      </c>
      <c r="AY7" s="70">
        <f t="shared" si="0"/>
        <v>0.3541666666666667</v>
      </c>
      <c r="AZ7" s="70">
        <f t="shared" si="0"/>
        <v>0.3469387755102041</v>
      </c>
      <c r="BA7" s="70">
        <f t="shared" si="0"/>
        <v>0.34</v>
      </c>
      <c r="BB7" s="70">
        <f t="shared" si="0"/>
        <v>0.3333333333333333</v>
      </c>
    </row>
    <row r="8" spans="2:54" ht="12.75">
      <c r="B8" s="67" t="s">
        <v>5</v>
      </c>
      <c r="C8" s="68">
        <v>10</v>
      </c>
      <c r="D8" s="70">
        <f>$C8/D$3</f>
        <v>10</v>
      </c>
      <c r="E8" s="70">
        <f t="shared" si="0"/>
        <v>5</v>
      </c>
      <c r="F8" s="70">
        <f t="shared" si="0"/>
        <v>3.3333333333333335</v>
      </c>
      <c r="G8" s="70">
        <f t="shared" si="0"/>
        <v>2.5</v>
      </c>
      <c r="H8" s="70">
        <f t="shared" si="0"/>
        <v>2</v>
      </c>
      <c r="I8" s="70">
        <f t="shared" si="0"/>
        <v>1.6666666666666667</v>
      </c>
      <c r="J8" s="70">
        <f t="shared" si="0"/>
        <v>1.4285714285714286</v>
      </c>
      <c r="K8" s="70">
        <f t="shared" si="0"/>
        <v>1.25</v>
      </c>
      <c r="L8" s="70">
        <f t="shared" si="0"/>
        <v>1.1111111111111112</v>
      </c>
      <c r="M8" s="70">
        <f t="shared" si="0"/>
        <v>1</v>
      </c>
      <c r="N8" s="70">
        <f t="shared" si="0"/>
        <v>0.9090909090909091</v>
      </c>
      <c r="O8" s="70">
        <f t="shared" si="0"/>
        <v>0.8333333333333334</v>
      </c>
      <c r="P8" s="70">
        <f t="shared" si="0"/>
        <v>0.7692307692307693</v>
      </c>
      <c r="Q8" s="70">
        <f t="shared" si="0"/>
        <v>0.7142857142857143</v>
      </c>
      <c r="R8" s="70">
        <f t="shared" si="0"/>
        <v>0.6666666666666666</v>
      </c>
      <c r="S8" s="70">
        <f t="shared" si="0"/>
        <v>0.625</v>
      </c>
      <c r="T8" s="70">
        <f t="shared" si="0"/>
        <v>0.5882352941176471</v>
      </c>
      <c r="U8" s="70">
        <f t="shared" si="0"/>
        <v>0.5555555555555556</v>
      </c>
      <c r="V8" s="70">
        <f t="shared" si="0"/>
        <v>0.5263157894736842</v>
      </c>
      <c r="W8" s="70">
        <f t="shared" si="0"/>
        <v>0.5</v>
      </c>
      <c r="X8" s="70">
        <f t="shared" si="0"/>
        <v>0.47619047619047616</v>
      </c>
      <c r="Y8" s="70">
        <f t="shared" si="0"/>
        <v>0.45454545454545453</v>
      </c>
      <c r="Z8" s="70">
        <f t="shared" si="0"/>
        <v>0.43478260869565216</v>
      </c>
      <c r="AA8" s="70">
        <f t="shared" si="0"/>
        <v>0.4166666666666667</v>
      </c>
      <c r="AB8" s="70">
        <f t="shared" si="0"/>
        <v>0.4</v>
      </c>
      <c r="AC8" s="70">
        <f t="shared" si="0"/>
        <v>0.38461538461538464</v>
      </c>
      <c r="AD8" s="70">
        <f t="shared" si="0"/>
        <v>0.37037037037037035</v>
      </c>
      <c r="AE8" s="70">
        <f t="shared" si="0"/>
        <v>0.35714285714285715</v>
      </c>
      <c r="AF8" s="70">
        <f t="shared" si="0"/>
        <v>0.3448275862068966</v>
      </c>
      <c r="AG8" s="70">
        <f t="shared" si="0"/>
        <v>0.3333333333333333</v>
      </c>
      <c r="AH8" s="70">
        <f t="shared" si="0"/>
        <v>0.3225806451612903</v>
      </c>
      <c r="AI8" s="70">
        <f t="shared" si="0"/>
        <v>0.3125</v>
      </c>
      <c r="AJ8" s="70">
        <f t="shared" si="0"/>
        <v>0.30303030303030304</v>
      </c>
      <c r="AK8" s="70">
        <f t="shared" si="0"/>
        <v>0.29411764705882354</v>
      </c>
      <c r="AL8" s="70">
        <f t="shared" si="0"/>
        <v>0.2857142857142857</v>
      </c>
      <c r="AM8" s="70">
        <f t="shared" si="0"/>
        <v>0.2777777777777778</v>
      </c>
      <c r="AN8" s="70">
        <f t="shared" si="0"/>
        <v>0.2702702702702703</v>
      </c>
      <c r="AO8" s="70">
        <f t="shared" si="0"/>
        <v>0.2631578947368421</v>
      </c>
      <c r="AP8" s="70">
        <f t="shared" si="0"/>
        <v>0.2564102564102564</v>
      </c>
      <c r="AQ8" s="70">
        <f t="shared" si="0"/>
        <v>0.25</v>
      </c>
      <c r="AR8" s="70">
        <f t="shared" si="0"/>
        <v>0.24390243902439024</v>
      </c>
      <c r="AS8" s="70">
        <f t="shared" si="0"/>
        <v>0.23809523809523808</v>
      </c>
      <c r="AT8" s="70">
        <f t="shared" si="0"/>
        <v>0.23255813953488372</v>
      </c>
      <c r="AU8" s="70">
        <f t="shared" si="0"/>
        <v>0.22727272727272727</v>
      </c>
      <c r="AV8" s="70">
        <f t="shared" si="0"/>
        <v>0.2222222222222222</v>
      </c>
      <c r="AW8" s="70">
        <f t="shared" si="0"/>
        <v>0.21739130434782608</v>
      </c>
      <c r="AX8" s="70">
        <f t="shared" si="0"/>
        <v>0.2127659574468085</v>
      </c>
      <c r="AY8" s="70">
        <f t="shared" si="0"/>
        <v>0.20833333333333334</v>
      </c>
      <c r="AZ8" s="70">
        <f t="shared" si="0"/>
        <v>0.20408163265306123</v>
      </c>
      <c r="BA8" s="70">
        <f t="shared" si="0"/>
        <v>0.2</v>
      </c>
      <c r="BB8" s="70">
        <f t="shared" si="0"/>
        <v>0.19607843137254902</v>
      </c>
    </row>
    <row r="9" spans="2:54" ht="12.75">
      <c r="B9" s="67" t="s">
        <v>11</v>
      </c>
      <c r="C9" s="68">
        <v>9</v>
      </c>
      <c r="D9" s="70">
        <f>$C9/D$3</f>
        <v>9</v>
      </c>
      <c r="E9" s="70">
        <f t="shared" si="0"/>
        <v>4.5</v>
      </c>
      <c r="F9" s="70">
        <f t="shared" si="0"/>
        <v>3</v>
      </c>
      <c r="G9" s="70">
        <f t="shared" si="0"/>
        <v>2.25</v>
      </c>
      <c r="H9" s="70">
        <f t="shared" si="0"/>
        <v>1.8</v>
      </c>
      <c r="I9" s="70">
        <f t="shared" si="0"/>
        <v>1.5</v>
      </c>
      <c r="J9" s="70">
        <f t="shared" si="0"/>
        <v>1.2857142857142858</v>
      </c>
      <c r="K9" s="70">
        <f t="shared" si="0"/>
        <v>1.125</v>
      </c>
      <c r="L9" s="70">
        <f t="shared" si="0"/>
        <v>1</v>
      </c>
      <c r="M9" s="70">
        <f t="shared" si="0"/>
        <v>0.9</v>
      </c>
      <c r="N9" s="70">
        <f t="shared" si="0"/>
        <v>0.8181818181818182</v>
      </c>
      <c r="O9" s="70">
        <f t="shared" si="0"/>
        <v>0.75</v>
      </c>
      <c r="P9" s="70">
        <f t="shared" si="0"/>
        <v>0.6923076923076923</v>
      </c>
      <c r="Q9" s="70">
        <f t="shared" si="0"/>
        <v>0.6428571428571429</v>
      </c>
      <c r="R9" s="70">
        <f t="shared" si="0"/>
        <v>0.6</v>
      </c>
      <c r="S9" s="70">
        <f t="shared" si="0"/>
        <v>0.5625</v>
      </c>
      <c r="T9" s="70">
        <f t="shared" si="0"/>
        <v>0.5294117647058824</v>
      </c>
      <c r="U9" s="70">
        <f t="shared" si="0"/>
        <v>0.5</v>
      </c>
      <c r="V9" s="70">
        <f t="shared" si="0"/>
        <v>0.47368421052631576</v>
      </c>
      <c r="W9" s="70">
        <f t="shared" si="0"/>
        <v>0.45</v>
      </c>
      <c r="X9" s="70">
        <f t="shared" si="0"/>
        <v>0.42857142857142855</v>
      </c>
      <c r="Y9" s="70">
        <f aca="true" t="shared" si="1" ref="Y9:BB9">$C9/Y$3</f>
        <v>0.4090909090909091</v>
      </c>
      <c r="Z9" s="70">
        <f t="shared" si="1"/>
        <v>0.391304347826087</v>
      </c>
      <c r="AA9" s="70">
        <f t="shared" si="1"/>
        <v>0.375</v>
      </c>
      <c r="AB9" s="70">
        <f t="shared" si="1"/>
        <v>0.36</v>
      </c>
      <c r="AC9" s="70">
        <f t="shared" si="1"/>
        <v>0.34615384615384615</v>
      </c>
      <c r="AD9" s="70">
        <f t="shared" si="1"/>
        <v>0.3333333333333333</v>
      </c>
      <c r="AE9" s="70">
        <f t="shared" si="1"/>
        <v>0.32142857142857145</v>
      </c>
      <c r="AF9" s="70">
        <f t="shared" si="1"/>
        <v>0.3103448275862069</v>
      </c>
      <c r="AG9" s="70">
        <f t="shared" si="1"/>
        <v>0.3</v>
      </c>
      <c r="AH9" s="70">
        <f t="shared" si="1"/>
        <v>0.2903225806451613</v>
      </c>
      <c r="AI9" s="70">
        <f t="shared" si="1"/>
        <v>0.28125</v>
      </c>
      <c r="AJ9" s="70">
        <f t="shared" si="1"/>
        <v>0.2727272727272727</v>
      </c>
      <c r="AK9" s="70">
        <f t="shared" si="1"/>
        <v>0.2647058823529412</v>
      </c>
      <c r="AL9" s="70">
        <f t="shared" si="1"/>
        <v>0.2571428571428571</v>
      </c>
      <c r="AM9" s="70">
        <f t="shared" si="1"/>
        <v>0.25</v>
      </c>
      <c r="AN9" s="70">
        <f t="shared" si="1"/>
        <v>0.24324324324324326</v>
      </c>
      <c r="AO9" s="70">
        <f t="shared" si="1"/>
        <v>0.23684210526315788</v>
      </c>
      <c r="AP9" s="70">
        <f t="shared" si="1"/>
        <v>0.23076923076923078</v>
      </c>
      <c r="AQ9" s="70">
        <f t="shared" si="1"/>
        <v>0.225</v>
      </c>
      <c r="AR9" s="70">
        <f t="shared" si="1"/>
        <v>0.21951219512195122</v>
      </c>
      <c r="AS9" s="70">
        <f t="shared" si="1"/>
        <v>0.21428571428571427</v>
      </c>
      <c r="AT9" s="70">
        <f t="shared" si="1"/>
        <v>0.20930232558139536</v>
      </c>
      <c r="AU9" s="70">
        <f t="shared" si="1"/>
        <v>0.20454545454545456</v>
      </c>
      <c r="AV9" s="70">
        <f t="shared" si="1"/>
        <v>0.2</v>
      </c>
      <c r="AW9" s="70">
        <f t="shared" si="1"/>
        <v>0.1956521739130435</v>
      </c>
      <c r="AX9" s="70">
        <f t="shared" si="1"/>
        <v>0.19148936170212766</v>
      </c>
      <c r="AY9" s="70">
        <f t="shared" si="1"/>
        <v>0.1875</v>
      </c>
      <c r="AZ9" s="70">
        <f t="shared" si="1"/>
        <v>0.1836734693877551</v>
      </c>
      <c r="BA9" s="70">
        <f t="shared" si="1"/>
        <v>0.18</v>
      </c>
      <c r="BB9" s="70">
        <f t="shared" si="1"/>
        <v>0.17647058823529413</v>
      </c>
    </row>
    <row r="11" spans="4:33" ht="30" customHeight="1">
      <c r="D11" s="69" t="s">
        <v>56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2:54" ht="12.75">
      <c r="B12" t="s">
        <v>6</v>
      </c>
      <c r="D12" s="71">
        <f>RANK(D4,$D$4:$BB$9)</f>
        <v>1</v>
      </c>
      <c r="E12" s="71">
        <f aca="true" t="shared" si="2" ref="E12:BB12">RANK(E4,$D$4:$BB$9)</f>
        <v>5</v>
      </c>
      <c r="F12" s="71">
        <f t="shared" si="2"/>
        <v>11</v>
      </c>
      <c r="G12" s="71">
        <f t="shared" si="2"/>
        <v>14</v>
      </c>
      <c r="H12" s="71">
        <f t="shared" si="2"/>
        <v>16</v>
      </c>
      <c r="I12" s="71">
        <f t="shared" si="2"/>
        <v>22</v>
      </c>
      <c r="J12" s="71">
        <f t="shared" si="2"/>
        <v>25</v>
      </c>
      <c r="K12" s="71">
        <f t="shared" si="2"/>
        <v>30</v>
      </c>
      <c r="L12" s="71">
        <f t="shared" si="2"/>
        <v>34</v>
      </c>
      <c r="M12" s="71">
        <f t="shared" si="2"/>
        <v>36</v>
      </c>
      <c r="N12" s="71">
        <f t="shared" si="2"/>
        <v>41</v>
      </c>
      <c r="O12" s="71">
        <f t="shared" si="2"/>
        <v>46</v>
      </c>
      <c r="P12" s="71">
        <f t="shared" si="2"/>
        <v>49</v>
      </c>
      <c r="Q12" s="71">
        <f t="shared" si="2"/>
        <v>54</v>
      </c>
      <c r="R12" s="71">
        <f t="shared" si="2"/>
        <v>57</v>
      </c>
      <c r="S12" s="71">
        <f t="shared" si="2"/>
        <v>61</v>
      </c>
      <c r="T12" s="71">
        <f t="shared" si="2"/>
        <v>65</v>
      </c>
      <c r="U12" s="71">
        <f t="shared" si="2"/>
        <v>70</v>
      </c>
      <c r="V12" s="71">
        <f t="shared" si="2"/>
        <v>73</v>
      </c>
      <c r="W12" s="71">
        <f t="shared" si="2"/>
        <v>77</v>
      </c>
      <c r="X12" s="71">
        <f t="shared" si="2"/>
        <v>81</v>
      </c>
      <c r="Y12" s="71">
        <f t="shared" si="2"/>
        <v>84</v>
      </c>
      <c r="Z12" s="71">
        <f t="shared" si="2"/>
        <v>90</v>
      </c>
      <c r="AA12" s="71">
        <f t="shared" si="2"/>
        <v>94</v>
      </c>
      <c r="AB12" s="71">
        <f t="shared" si="2"/>
        <v>95</v>
      </c>
      <c r="AC12" s="71">
        <f t="shared" si="2"/>
        <v>101</v>
      </c>
      <c r="AD12" s="71">
        <f t="shared" si="2"/>
        <v>105</v>
      </c>
      <c r="AE12" s="71">
        <f t="shared" si="2"/>
        <v>111</v>
      </c>
      <c r="AF12" s="71">
        <f t="shared" si="2"/>
        <v>114</v>
      </c>
      <c r="AG12" s="71">
        <f t="shared" si="2"/>
        <v>116</v>
      </c>
      <c r="AH12" s="71">
        <f t="shared" si="2"/>
        <v>122</v>
      </c>
      <c r="AI12" s="71">
        <f t="shared" si="2"/>
        <v>125</v>
      </c>
      <c r="AJ12" s="71">
        <f t="shared" si="2"/>
        <v>130</v>
      </c>
      <c r="AK12" s="71">
        <f t="shared" si="2"/>
        <v>134</v>
      </c>
      <c r="AL12" s="71">
        <f t="shared" si="2"/>
        <v>136</v>
      </c>
      <c r="AM12" s="71">
        <f t="shared" si="2"/>
        <v>141</v>
      </c>
      <c r="AN12" s="71">
        <f t="shared" si="2"/>
        <v>146</v>
      </c>
      <c r="AO12" s="71">
        <f t="shared" si="2"/>
        <v>149</v>
      </c>
      <c r="AP12" s="71">
        <f t="shared" si="2"/>
        <v>154</v>
      </c>
      <c r="AQ12" s="71">
        <f t="shared" si="2"/>
        <v>157</v>
      </c>
      <c r="AR12" s="71">
        <f t="shared" si="2"/>
        <v>161</v>
      </c>
      <c r="AS12" s="71">
        <f t="shared" si="2"/>
        <v>165</v>
      </c>
      <c r="AT12" s="71">
        <f t="shared" si="2"/>
        <v>170</v>
      </c>
      <c r="AU12" s="71">
        <f t="shared" si="2"/>
        <v>173</v>
      </c>
      <c r="AV12" s="71">
        <f t="shared" si="2"/>
        <v>177</v>
      </c>
      <c r="AW12" s="71">
        <f t="shared" si="2"/>
        <v>181</v>
      </c>
      <c r="AX12" s="71">
        <f t="shared" si="2"/>
        <v>184</v>
      </c>
      <c r="AY12" s="71">
        <f t="shared" si="2"/>
        <v>190</v>
      </c>
      <c r="AZ12" s="71">
        <f t="shared" si="2"/>
        <v>194</v>
      </c>
      <c r="BA12" s="71">
        <f t="shared" si="2"/>
        <v>195</v>
      </c>
      <c r="BB12" s="71">
        <f t="shared" si="2"/>
        <v>201</v>
      </c>
    </row>
    <row r="13" spans="2:54" ht="12.75">
      <c r="B13" t="s">
        <v>8</v>
      </c>
      <c r="D13" s="71">
        <f aca="true" t="shared" si="3" ref="D13:BB13">RANK(D5,$D$4:$BB$9)</f>
        <v>2</v>
      </c>
      <c r="E13" s="71">
        <f t="shared" si="3"/>
        <v>6</v>
      </c>
      <c r="F13" s="71">
        <f t="shared" si="3"/>
        <v>12</v>
      </c>
      <c r="G13" s="71">
        <f t="shared" si="3"/>
        <v>16</v>
      </c>
      <c r="H13" s="71">
        <f t="shared" si="3"/>
        <v>23</v>
      </c>
      <c r="I13" s="71">
        <f t="shared" si="3"/>
        <v>27</v>
      </c>
      <c r="J13" s="71">
        <f t="shared" si="3"/>
        <v>32</v>
      </c>
      <c r="K13" s="71">
        <f t="shared" si="3"/>
        <v>36</v>
      </c>
      <c r="L13" s="71">
        <f t="shared" si="3"/>
        <v>43</v>
      </c>
      <c r="M13" s="71">
        <f t="shared" si="3"/>
        <v>47</v>
      </c>
      <c r="N13" s="71">
        <f t="shared" si="3"/>
        <v>52</v>
      </c>
      <c r="O13" s="71">
        <f t="shared" si="3"/>
        <v>57</v>
      </c>
      <c r="P13" s="71">
        <f t="shared" si="3"/>
        <v>63</v>
      </c>
      <c r="Q13" s="71">
        <f t="shared" si="3"/>
        <v>67</v>
      </c>
      <c r="R13" s="71">
        <f t="shared" si="3"/>
        <v>72</v>
      </c>
      <c r="S13" s="71">
        <f t="shared" si="3"/>
        <v>77</v>
      </c>
      <c r="T13" s="71">
        <f t="shared" si="3"/>
        <v>83</v>
      </c>
      <c r="U13" s="71">
        <f t="shared" si="3"/>
        <v>88</v>
      </c>
      <c r="V13" s="71">
        <f t="shared" si="3"/>
        <v>93</v>
      </c>
      <c r="W13" s="71">
        <f t="shared" si="3"/>
        <v>95</v>
      </c>
      <c r="X13" s="71">
        <f t="shared" si="3"/>
        <v>102</v>
      </c>
      <c r="Y13" s="71">
        <f t="shared" si="3"/>
        <v>106</v>
      </c>
      <c r="Z13" s="71">
        <f t="shared" si="3"/>
        <v>112</v>
      </c>
      <c r="AA13" s="71">
        <f t="shared" si="3"/>
        <v>116</v>
      </c>
      <c r="AB13" s="71">
        <f t="shared" si="3"/>
        <v>123</v>
      </c>
      <c r="AC13" s="71">
        <f t="shared" si="3"/>
        <v>127</v>
      </c>
      <c r="AD13" s="71">
        <f t="shared" si="3"/>
        <v>132</v>
      </c>
      <c r="AE13" s="71">
        <f t="shared" si="3"/>
        <v>136</v>
      </c>
      <c r="AF13" s="71">
        <f t="shared" si="3"/>
        <v>143</v>
      </c>
      <c r="AG13" s="71">
        <f t="shared" si="3"/>
        <v>147</v>
      </c>
      <c r="AH13" s="71">
        <f t="shared" si="3"/>
        <v>152</v>
      </c>
      <c r="AI13" s="71">
        <f t="shared" si="3"/>
        <v>157</v>
      </c>
      <c r="AJ13" s="71">
        <f t="shared" si="3"/>
        <v>163</v>
      </c>
      <c r="AK13" s="71">
        <f t="shared" si="3"/>
        <v>167</v>
      </c>
      <c r="AL13" s="71">
        <f t="shared" si="3"/>
        <v>172</v>
      </c>
      <c r="AM13" s="71">
        <f t="shared" si="3"/>
        <v>177</v>
      </c>
      <c r="AN13" s="71">
        <f t="shared" si="3"/>
        <v>183</v>
      </c>
      <c r="AO13" s="71">
        <f t="shared" si="3"/>
        <v>188</v>
      </c>
      <c r="AP13" s="71">
        <f t="shared" si="3"/>
        <v>193</v>
      </c>
      <c r="AQ13" s="71">
        <f t="shared" si="3"/>
        <v>195</v>
      </c>
      <c r="AR13" s="71">
        <f t="shared" si="3"/>
        <v>202</v>
      </c>
      <c r="AS13" s="71">
        <f t="shared" si="3"/>
        <v>205</v>
      </c>
      <c r="AT13" s="71">
        <f t="shared" si="3"/>
        <v>210</v>
      </c>
      <c r="AU13" s="71">
        <f t="shared" si="3"/>
        <v>213</v>
      </c>
      <c r="AV13" s="71">
        <f t="shared" si="3"/>
        <v>218</v>
      </c>
      <c r="AW13" s="71">
        <f t="shared" si="3"/>
        <v>221</v>
      </c>
      <c r="AX13" s="71">
        <f t="shared" si="3"/>
        <v>225</v>
      </c>
      <c r="AY13" s="71">
        <f t="shared" si="3"/>
        <v>228</v>
      </c>
      <c r="AZ13" s="71">
        <f t="shared" si="3"/>
        <v>233</v>
      </c>
      <c r="BA13" s="71">
        <f t="shared" si="3"/>
        <v>236</v>
      </c>
      <c r="BB13" s="71">
        <f t="shared" si="3"/>
        <v>240</v>
      </c>
    </row>
    <row r="14" spans="2:54" ht="12.75">
      <c r="B14" t="s">
        <v>9</v>
      </c>
      <c r="D14" s="71">
        <f aca="true" t="shared" si="4" ref="D14:BB14">RANK(D6,$D$4:$BB$9)</f>
        <v>3</v>
      </c>
      <c r="E14" s="71">
        <f t="shared" si="4"/>
        <v>8</v>
      </c>
      <c r="F14" s="71">
        <f t="shared" si="4"/>
        <v>13</v>
      </c>
      <c r="G14" s="71">
        <f t="shared" si="4"/>
        <v>19</v>
      </c>
      <c r="H14" s="71">
        <f t="shared" si="4"/>
        <v>24</v>
      </c>
      <c r="I14" s="71">
        <f t="shared" si="4"/>
        <v>29</v>
      </c>
      <c r="J14" s="71">
        <f t="shared" si="4"/>
        <v>35</v>
      </c>
      <c r="K14" s="71">
        <f t="shared" si="4"/>
        <v>40</v>
      </c>
      <c r="L14" s="71">
        <f t="shared" si="4"/>
        <v>45</v>
      </c>
      <c r="M14" s="71">
        <f t="shared" si="4"/>
        <v>50</v>
      </c>
      <c r="N14" s="71">
        <f t="shared" si="4"/>
        <v>55</v>
      </c>
      <c r="O14" s="71">
        <f t="shared" si="4"/>
        <v>60</v>
      </c>
      <c r="P14" s="71">
        <f t="shared" si="4"/>
        <v>66</v>
      </c>
      <c r="Q14" s="71">
        <f t="shared" si="4"/>
        <v>71</v>
      </c>
      <c r="R14" s="71">
        <f t="shared" si="4"/>
        <v>76</v>
      </c>
      <c r="S14" s="71">
        <f t="shared" si="4"/>
        <v>82</v>
      </c>
      <c r="T14" s="71">
        <f t="shared" si="4"/>
        <v>87</v>
      </c>
      <c r="U14" s="71">
        <f t="shared" si="4"/>
        <v>92</v>
      </c>
      <c r="V14" s="71">
        <f t="shared" si="4"/>
        <v>95</v>
      </c>
      <c r="W14" s="71">
        <f t="shared" si="4"/>
        <v>103</v>
      </c>
      <c r="X14" s="71">
        <f t="shared" si="4"/>
        <v>108</v>
      </c>
      <c r="Y14" s="71">
        <f t="shared" si="4"/>
        <v>113</v>
      </c>
      <c r="Z14" s="71">
        <f t="shared" si="4"/>
        <v>119</v>
      </c>
      <c r="AA14" s="71">
        <f t="shared" si="4"/>
        <v>124</v>
      </c>
      <c r="AB14" s="71">
        <f t="shared" si="4"/>
        <v>129</v>
      </c>
      <c r="AC14" s="71">
        <f t="shared" si="4"/>
        <v>135</v>
      </c>
      <c r="AD14" s="71">
        <f t="shared" si="4"/>
        <v>140</v>
      </c>
      <c r="AE14" s="71">
        <f t="shared" si="4"/>
        <v>145</v>
      </c>
      <c r="AF14" s="71">
        <f t="shared" si="4"/>
        <v>150</v>
      </c>
      <c r="AG14" s="71">
        <f t="shared" si="4"/>
        <v>155</v>
      </c>
      <c r="AH14" s="71">
        <f t="shared" si="4"/>
        <v>160</v>
      </c>
      <c r="AI14" s="71">
        <f t="shared" si="4"/>
        <v>166</v>
      </c>
      <c r="AJ14" s="71">
        <f t="shared" si="4"/>
        <v>171</v>
      </c>
      <c r="AK14" s="71">
        <f t="shared" si="4"/>
        <v>176</v>
      </c>
      <c r="AL14" s="71">
        <f t="shared" si="4"/>
        <v>182</v>
      </c>
      <c r="AM14" s="71">
        <f t="shared" si="4"/>
        <v>187</v>
      </c>
      <c r="AN14" s="71">
        <f t="shared" si="4"/>
        <v>192</v>
      </c>
      <c r="AO14" s="71">
        <f t="shared" si="4"/>
        <v>195</v>
      </c>
      <c r="AP14" s="71">
        <f t="shared" si="4"/>
        <v>203</v>
      </c>
      <c r="AQ14" s="71">
        <f t="shared" si="4"/>
        <v>207</v>
      </c>
      <c r="AR14" s="71">
        <f t="shared" si="4"/>
        <v>211</v>
      </c>
      <c r="AS14" s="71">
        <f t="shared" si="4"/>
        <v>215</v>
      </c>
      <c r="AT14" s="71">
        <f t="shared" si="4"/>
        <v>219</v>
      </c>
      <c r="AU14" s="71">
        <f t="shared" si="4"/>
        <v>223</v>
      </c>
      <c r="AV14" s="71">
        <f t="shared" si="4"/>
        <v>227</v>
      </c>
      <c r="AW14" s="71">
        <f t="shared" si="4"/>
        <v>231</v>
      </c>
      <c r="AX14" s="71">
        <f t="shared" si="4"/>
        <v>235</v>
      </c>
      <c r="AY14" s="71">
        <f t="shared" si="4"/>
        <v>238</v>
      </c>
      <c r="AZ14" s="71">
        <f t="shared" si="4"/>
        <v>242</v>
      </c>
      <c r="BA14" s="71">
        <f t="shared" si="4"/>
        <v>245</v>
      </c>
      <c r="BB14" s="71">
        <f t="shared" si="4"/>
        <v>248</v>
      </c>
    </row>
    <row r="15" spans="2:54" ht="12.75">
      <c r="B15" t="s">
        <v>10</v>
      </c>
      <c r="D15" s="71">
        <f aca="true" t="shared" si="5" ref="D15:BB15">RANK(D7,$D$4:$BB$9)</f>
        <v>4</v>
      </c>
      <c r="E15" s="71">
        <f t="shared" si="5"/>
        <v>10</v>
      </c>
      <c r="F15" s="71">
        <f t="shared" si="5"/>
        <v>15</v>
      </c>
      <c r="G15" s="71">
        <f t="shared" si="5"/>
        <v>21</v>
      </c>
      <c r="H15" s="71">
        <f t="shared" si="5"/>
        <v>26</v>
      </c>
      <c r="I15" s="71">
        <f t="shared" si="5"/>
        <v>33</v>
      </c>
      <c r="J15" s="71">
        <f t="shared" si="5"/>
        <v>39</v>
      </c>
      <c r="K15" s="71">
        <f t="shared" si="5"/>
        <v>44</v>
      </c>
      <c r="L15" s="71">
        <f t="shared" si="5"/>
        <v>51</v>
      </c>
      <c r="M15" s="71">
        <f t="shared" si="5"/>
        <v>56</v>
      </c>
      <c r="N15" s="71">
        <f t="shared" si="5"/>
        <v>62</v>
      </c>
      <c r="O15" s="71">
        <f t="shared" si="5"/>
        <v>69</v>
      </c>
      <c r="P15" s="71">
        <f t="shared" si="5"/>
        <v>74</v>
      </c>
      <c r="Q15" s="71">
        <f t="shared" si="5"/>
        <v>80</v>
      </c>
      <c r="R15" s="71">
        <f t="shared" si="5"/>
        <v>85</v>
      </c>
      <c r="S15" s="71">
        <f t="shared" si="5"/>
        <v>91</v>
      </c>
      <c r="T15" s="71">
        <f t="shared" si="5"/>
        <v>95</v>
      </c>
      <c r="U15" s="71">
        <f t="shared" si="5"/>
        <v>104</v>
      </c>
      <c r="V15" s="71">
        <f t="shared" si="5"/>
        <v>110</v>
      </c>
      <c r="W15" s="71">
        <f t="shared" si="5"/>
        <v>115</v>
      </c>
      <c r="X15" s="71">
        <f t="shared" si="5"/>
        <v>121</v>
      </c>
      <c r="Y15" s="71">
        <f t="shared" si="5"/>
        <v>126</v>
      </c>
      <c r="Z15" s="71">
        <f t="shared" si="5"/>
        <v>133</v>
      </c>
      <c r="AA15" s="71">
        <f t="shared" si="5"/>
        <v>139</v>
      </c>
      <c r="AB15" s="71">
        <f t="shared" si="5"/>
        <v>144</v>
      </c>
      <c r="AC15" s="71">
        <f t="shared" si="5"/>
        <v>151</v>
      </c>
      <c r="AD15" s="71">
        <f t="shared" si="5"/>
        <v>156</v>
      </c>
      <c r="AE15" s="71">
        <f t="shared" si="5"/>
        <v>162</v>
      </c>
      <c r="AF15" s="71">
        <f t="shared" si="5"/>
        <v>169</v>
      </c>
      <c r="AG15" s="71">
        <f t="shared" si="5"/>
        <v>174</v>
      </c>
      <c r="AH15" s="71">
        <f t="shared" si="5"/>
        <v>180</v>
      </c>
      <c r="AI15" s="71">
        <f t="shared" si="5"/>
        <v>185</v>
      </c>
      <c r="AJ15" s="71">
        <f t="shared" si="5"/>
        <v>191</v>
      </c>
      <c r="AK15" s="71">
        <f t="shared" si="5"/>
        <v>195</v>
      </c>
      <c r="AL15" s="71">
        <f t="shared" si="5"/>
        <v>204</v>
      </c>
      <c r="AM15" s="71">
        <f t="shared" si="5"/>
        <v>209</v>
      </c>
      <c r="AN15" s="71">
        <f t="shared" si="5"/>
        <v>212</v>
      </c>
      <c r="AO15" s="71">
        <f t="shared" si="5"/>
        <v>217</v>
      </c>
      <c r="AP15" s="71">
        <f t="shared" si="5"/>
        <v>220</v>
      </c>
      <c r="AQ15" s="71">
        <f t="shared" si="5"/>
        <v>226</v>
      </c>
      <c r="AR15" s="71">
        <f t="shared" si="5"/>
        <v>230</v>
      </c>
      <c r="AS15" s="71">
        <f t="shared" si="5"/>
        <v>234</v>
      </c>
      <c r="AT15" s="71">
        <f t="shared" si="5"/>
        <v>239</v>
      </c>
      <c r="AU15" s="71">
        <f t="shared" si="5"/>
        <v>243</v>
      </c>
      <c r="AV15" s="71">
        <f t="shared" si="5"/>
        <v>246</v>
      </c>
      <c r="AW15" s="71">
        <f t="shared" si="5"/>
        <v>250</v>
      </c>
      <c r="AX15" s="71">
        <f t="shared" si="5"/>
        <v>251</v>
      </c>
      <c r="AY15" s="71">
        <f t="shared" si="5"/>
        <v>254</v>
      </c>
      <c r="AZ15" s="71">
        <f t="shared" si="5"/>
        <v>255</v>
      </c>
      <c r="BA15" s="71">
        <f t="shared" si="5"/>
        <v>258</v>
      </c>
      <c r="BB15" s="71">
        <f t="shared" si="5"/>
        <v>259</v>
      </c>
    </row>
    <row r="16" spans="2:54" ht="12.75">
      <c r="B16" t="s">
        <v>5</v>
      </c>
      <c r="D16" s="71">
        <f aca="true" t="shared" si="6" ref="D16:BB16">RANK(D8,$D$4:$BB$9)</f>
        <v>6</v>
      </c>
      <c r="E16" s="71">
        <f t="shared" si="6"/>
        <v>16</v>
      </c>
      <c r="F16" s="71">
        <f t="shared" si="6"/>
        <v>27</v>
      </c>
      <c r="G16" s="71">
        <f t="shared" si="6"/>
        <v>36</v>
      </c>
      <c r="H16" s="71">
        <f t="shared" si="6"/>
        <v>47</v>
      </c>
      <c r="I16" s="71">
        <f t="shared" si="6"/>
        <v>57</v>
      </c>
      <c r="J16" s="71">
        <f t="shared" si="6"/>
        <v>67</v>
      </c>
      <c r="K16" s="71">
        <f t="shared" si="6"/>
        <v>77</v>
      </c>
      <c r="L16" s="71">
        <f t="shared" si="6"/>
        <v>88</v>
      </c>
      <c r="M16" s="71">
        <f t="shared" si="6"/>
        <v>95</v>
      </c>
      <c r="N16" s="71">
        <f t="shared" si="6"/>
        <v>106</v>
      </c>
      <c r="O16" s="71">
        <f t="shared" si="6"/>
        <v>116</v>
      </c>
      <c r="P16" s="71">
        <f t="shared" si="6"/>
        <v>127</v>
      </c>
      <c r="Q16" s="71">
        <f t="shared" si="6"/>
        <v>136</v>
      </c>
      <c r="R16" s="71">
        <f t="shared" si="6"/>
        <v>147</v>
      </c>
      <c r="S16" s="71">
        <f t="shared" si="6"/>
        <v>157</v>
      </c>
      <c r="T16" s="71">
        <f t="shared" si="6"/>
        <v>167</v>
      </c>
      <c r="U16" s="71">
        <f t="shared" si="6"/>
        <v>177</v>
      </c>
      <c r="V16" s="71">
        <f t="shared" si="6"/>
        <v>188</v>
      </c>
      <c r="W16" s="71">
        <f t="shared" si="6"/>
        <v>195</v>
      </c>
      <c r="X16" s="71">
        <f t="shared" si="6"/>
        <v>205</v>
      </c>
      <c r="Y16" s="71">
        <f t="shared" si="6"/>
        <v>213</v>
      </c>
      <c r="Z16" s="71">
        <f t="shared" si="6"/>
        <v>221</v>
      </c>
      <c r="AA16" s="71">
        <f t="shared" si="6"/>
        <v>228</v>
      </c>
      <c r="AB16" s="71">
        <f t="shared" si="6"/>
        <v>236</v>
      </c>
      <c r="AC16" s="71">
        <f t="shared" si="6"/>
        <v>244</v>
      </c>
      <c r="AD16" s="71">
        <f t="shared" si="6"/>
        <v>249</v>
      </c>
      <c r="AE16" s="71">
        <f t="shared" si="6"/>
        <v>253</v>
      </c>
      <c r="AF16" s="71">
        <f t="shared" si="6"/>
        <v>257</v>
      </c>
      <c r="AG16" s="71">
        <f t="shared" si="6"/>
        <v>259</v>
      </c>
      <c r="AH16" s="71">
        <f t="shared" si="6"/>
        <v>262</v>
      </c>
      <c r="AI16" s="71">
        <f t="shared" si="6"/>
        <v>264</v>
      </c>
      <c r="AJ16" s="71">
        <f t="shared" si="6"/>
        <v>266</v>
      </c>
      <c r="AK16" s="71">
        <f t="shared" si="6"/>
        <v>268</v>
      </c>
      <c r="AL16" s="71">
        <f t="shared" si="6"/>
        <v>270</v>
      </c>
      <c r="AM16" s="71">
        <f t="shared" si="6"/>
        <v>272</v>
      </c>
      <c r="AN16" s="71">
        <f t="shared" si="6"/>
        <v>274</v>
      </c>
      <c r="AO16" s="71">
        <f t="shared" si="6"/>
        <v>276</v>
      </c>
      <c r="AP16" s="71">
        <f t="shared" si="6"/>
        <v>278</v>
      </c>
      <c r="AQ16" s="71">
        <f t="shared" si="6"/>
        <v>279</v>
      </c>
      <c r="AR16" s="71">
        <f t="shared" si="6"/>
        <v>281</v>
      </c>
      <c r="AS16" s="71">
        <f t="shared" si="6"/>
        <v>283</v>
      </c>
      <c r="AT16" s="71">
        <f t="shared" si="6"/>
        <v>285</v>
      </c>
      <c r="AU16" s="71">
        <f t="shared" si="6"/>
        <v>287</v>
      </c>
      <c r="AV16" s="71">
        <f t="shared" si="6"/>
        <v>289</v>
      </c>
      <c r="AW16" s="71">
        <f t="shared" si="6"/>
        <v>291</v>
      </c>
      <c r="AX16" s="71">
        <f t="shared" si="6"/>
        <v>293</v>
      </c>
      <c r="AY16" s="71">
        <f t="shared" si="6"/>
        <v>295</v>
      </c>
      <c r="AZ16" s="71">
        <f t="shared" si="6"/>
        <v>297</v>
      </c>
      <c r="BA16" s="71">
        <f t="shared" si="6"/>
        <v>298</v>
      </c>
      <c r="BB16" s="71">
        <f t="shared" si="6"/>
        <v>300</v>
      </c>
    </row>
    <row r="17" spans="2:54" ht="12.75">
      <c r="B17" t="s">
        <v>11</v>
      </c>
      <c r="D17" s="71">
        <f aca="true" t="shared" si="7" ref="D17:BB17">RANK(D9,$D$4:$BB$9)</f>
        <v>9</v>
      </c>
      <c r="E17" s="71">
        <f t="shared" si="7"/>
        <v>20</v>
      </c>
      <c r="F17" s="71">
        <f t="shared" si="7"/>
        <v>31</v>
      </c>
      <c r="G17" s="71">
        <f t="shared" si="7"/>
        <v>42</v>
      </c>
      <c r="H17" s="71">
        <f t="shared" si="7"/>
        <v>53</v>
      </c>
      <c r="I17" s="71">
        <f t="shared" si="7"/>
        <v>64</v>
      </c>
      <c r="J17" s="71">
        <f t="shared" si="7"/>
        <v>75</v>
      </c>
      <c r="K17" s="71">
        <f t="shared" si="7"/>
        <v>86</v>
      </c>
      <c r="L17" s="71">
        <f t="shared" si="7"/>
        <v>95</v>
      </c>
      <c r="M17" s="71">
        <f t="shared" si="7"/>
        <v>109</v>
      </c>
      <c r="N17" s="71">
        <f t="shared" si="7"/>
        <v>120</v>
      </c>
      <c r="O17" s="71">
        <f t="shared" si="7"/>
        <v>131</v>
      </c>
      <c r="P17" s="71">
        <f t="shared" si="7"/>
        <v>142</v>
      </c>
      <c r="Q17" s="71">
        <f t="shared" si="7"/>
        <v>153</v>
      </c>
      <c r="R17" s="71">
        <f t="shared" si="7"/>
        <v>164</v>
      </c>
      <c r="S17" s="71">
        <f t="shared" si="7"/>
        <v>175</v>
      </c>
      <c r="T17" s="71">
        <f t="shared" si="7"/>
        <v>186</v>
      </c>
      <c r="U17" s="71">
        <f t="shared" si="7"/>
        <v>195</v>
      </c>
      <c r="V17" s="71">
        <f t="shared" si="7"/>
        <v>208</v>
      </c>
      <c r="W17" s="71">
        <f t="shared" si="7"/>
        <v>216</v>
      </c>
      <c r="X17" s="71">
        <f t="shared" si="7"/>
        <v>224</v>
      </c>
      <c r="Y17" s="71">
        <f t="shared" si="7"/>
        <v>232</v>
      </c>
      <c r="Z17" s="71">
        <f t="shared" si="7"/>
        <v>241</v>
      </c>
      <c r="AA17" s="71">
        <f t="shared" si="7"/>
        <v>247</v>
      </c>
      <c r="AB17" s="71">
        <f t="shared" si="7"/>
        <v>252</v>
      </c>
      <c r="AC17" s="71">
        <f t="shared" si="7"/>
        <v>256</v>
      </c>
      <c r="AD17" s="71">
        <f t="shared" si="7"/>
        <v>259</v>
      </c>
      <c r="AE17" s="71">
        <f t="shared" si="7"/>
        <v>263</v>
      </c>
      <c r="AF17" s="71">
        <f t="shared" si="7"/>
        <v>265</v>
      </c>
      <c r="AG17" s="71">
        <f t="shared" si="7"/>
        <v>267</v>
      </c>
      <c r="AH17" s="71">
        <f t="shared" si="7"/>
        <v>269</v>
      </c>
      <c r="AI17" s="71">
        <f t="shared" si="7"/>
        <v>271</v>
      </c>
      <c r="AJ17" s="71">
        <f t="shared" si="7"/>
        <v>273</v>
      </c>
      <c r="AK17" s="71">
        <f t="shared" si="7"/>
        <v>275</v>
      </c>
      <c r="AL17" s="71">
        <f t="shared" si="7"/>
        <v>277</v>
      </c>
      <c r="AM17" s="71">
        <f t="shared" si="7"/>
        <v>279</v>
      </c>
      <c r="AN17" s="71">
        <f t="shared" si="7"/>
        <v>282</v>
      </c>
      <c r="AO17" s="71">
        <f t="shared" si="7"/>
        <v>284</v>
      </c>
      <c r="AP17" s="71">
        <f t="shared" si="7"/>
        <v>286</v>
      </c>
      <c r="AQ17" s="71">
        <f t="shared" si="7"/>
        <v>288</v>
      </c>
      <c r="AR17" s="71">
        <f t="shared" si="7"/>
        <v>290</v>
      </c>
      <c r="AS17" s="71">
        <f t="shared" si="7"/>
        <v>292</v>
      </c>
      <c r="AT17" s="71">
        <f t="shared" si="7"/>
        <v>294</v>
      </c>
      <c r="AU17" s="71">
        <f t="shared" si="7"/>
        <v>296</v>
      </c>
      <c r="AV17" s="71">
        <f t="shared" si="7"/>
        <v>298</v>
      </c>
      <c r="AW17" s="71">
        <f t="shared" si="7"/>
        <v>301</v>
      </c>
      <c r="AX17" s="71">
        <f t="shared" si="7"/>
        <v>302</v>
      </c>
      <c r="AY17" s="71">
        <f t="shared" si="7"/>
        <v>303</v>
      </c>
      <c r="AZ17" s="71">
        <f t="shared" si="7"/>
        <v>304</v>
      </c>
      <c r="BA17" s="71">
        <f t="shared" si="7"/>
        <v>305</v>
      </c>
      <c r="BB17" s="71">
        <f t="shared" si="7"/>
        <v>306</v>
      </c>
    </row>
    <row r="19" spans="1:33" ht="30" customHeight="1">
      <c r="A19" s="6" t="s">
        <v>58</v>
      </c>
      <c r="C19" s="5">
        <v>100</v>
      </c>
      <c r="D19" s="69" t="s">
        <v>57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2:54" ht="12.75">
      <c r="B20" t="s">
        <v>6</v>
      </c>
      <c r="C20" s="35">
        <f>COUNT(D20:BB20)</f>
        <v>25</v>
      </c>
      <c r="D20" s="36">
        <f>IF(D12&lt;=$C$19,1,"")</f>
        <v>1</v>
      </c>
      <c r="E20" s="36">
        <f aca="true" t="shared" si="8" ref="E20:BB25">IF(E12&lt;=$C$19,1,"")</f>
        <v>1</v>
      </c>
      <c r="F20" s="36">
        <f t="shared" si="8"/>
        <v>1</v>
      </c>
      <c r="G20" s="36">
        <f t="shared" si="8"/>
        <v>1</v>
      </c>
      <c r="H20" s="36">
        <f t="shared" si="8"/>
        <v>1</v>
      </c>
      <c r="I20" s="36">
        <f t="shared" si="8"/>
        <v>1</v>
      </c>
      <c r="J20" s="36">
        <f t="shared" si="8"/>
        <v>1</v>
      </c>
      <c r="K20" s="36">
        <f t="shared" si="8"/>
        <v>1</v>
      </c>
      <c r="L20" s="36">
        <f t="shared" si="8"/>
        <v>1</v>
      </c>
      <c r="M20" s="36">
        <f t="shared" si="8"/>
        <v>1</v>
      </c>
      <c r="N20" s="36">
        <f t="shared" si="8"/>
        <v>1</v>
      </c>
      <c r="O20" s="36">
        <f t="shared" si="8"/>
        <v>1</v>
      </c>
      <c r="P20" s="36">
        <f t="shared" si="8"/>
        <v>1</v>
      </c>
      <c r="Q20" s="36">
        <f t="shared" si="8"/>
        <v>1</v>
      </c>
      <c r="R20" s="36">
        <f t="shared" si="8"/>
        <v>1</v>
      </c>
      <c r="S20" s="36">
        <f t="shared" si="8"/>
        <v>1</v>
      </c>
      <c r="T20" s="36">
        <f t="shared" si="8"/>
        <v>1</v>
      </c>
      <c r="U20" s="36">
        <f t="shared" si="8"/>
        <v>1</v>
      </c>
      <c r="V20" s="36">
        <f t="shared" si="8"/>
        <v>1</v>
      </c>
      <c r="W20" s="36">
        <f t="shared" si="8"/>
        <v>1</v>
      </c>
      <c r="X20" s="36">
        <f t="shared" si="8"/>
        <v>1</v>
      </c>
      <c r="Y20" s="36">
        <f t="shared" si="8"/>
        <v>1</v>
      </c>
      <c r="Z20" s="36">
        <f t="shared" si="8"/>
        <v>1</v>
      </c>
      <c r="AA20" s="36">
        <f t="shared" si="8"/>
        <v>1</v>
      </c>
      <c r="AB20" s="36">
        <f t="shared" si="8"/>
        <v>1</v>
      </c>
      <c r="AC20" s="36">
        <f t="shared" si="8"/>
      </c>
      <c r="AD20" s="36">
        <f t="shared" si="8"/>
      </c>
      <c r="AE20" s="36">
        <f t="shared" si="8"/>
      </c>
      <c r="AF20" s="36">
        <f t="shared" si="8"/>
      </c>
      <c r="AG20" s="36">
        <f t="shared" si="8"/>
      </c>
      <c r="AH20" s="36">
        <f t="shared" si="8"/>
      </c>
      <c r="AI20" s="36">
        <f t="shared" si="8"/>
      </c>
      <c r="AJ20" s="36">
        <f t="shared" si="8"/>
      </c>
      <c r="AK20" s="36">
        <f t="shared" si="8"/>
      </c>
      <c r="AL20" s="36">
        <f t="shared" si="8"/>
      </c>
      <c r="AM20" s="36">
        <f t="shared" si="8"/>
      </c>
      <c r="AN20" s="36">
        <f t="shared" si="8"/>
      </c>
      <c r="AO20" s="36">
        <f t="shared" si="8"/>
      </c>
      <c r="AP20" s="36">
        <f t="shared" si="8"/>
      </c>
      <c r="AQ20" s="36">
        <f t="shared" si="8"/>
      </c>
      <c r="AR20" s="36">
        <f t="shared" si="8"/>
      </c>
      <c r="AS20" s="36">
        <f t="shared" si="8"/>
      </c>
      <c r="AT20" s="36">
        <f t="shared" si="8"/>
      </c>
      <c r="AU20" s="36">
        <f t="shared" si="8"/>
      </c>
      <c r="AV20" s="36">
        <f t="shared" si="8"/>
      </c>
      <c r="AW20" s="36">
        <f t="shared" si="8"/>
      </c>
      <c r="AX20" s="36">
        <f t="shared" si="8"/>
      </c>
      <c r="AY20" s="36">
        <f t="shared" si="8"/>
      </c>
      <c r="AZ20" s="36">
        <f t="shared" si="8"/>
      </c>
      <c r="BA20" s="36">
        <f t="shared" si="8"/>
      </c>
      <c r="BB20" s="36">
        <f t="shared" si="8"/>
      </c>
    </row>
    <row r="21" spans="2:54" ht="12.75">
      <c r="B21" t="s">
        <v>8</v>
      </c>
      <c r="C21" s="35">
        <f>COUNT(D21:BB21)</f>
        <v>20</v>
      </c>
      <c r="D21" s="36">
        <f>IF(D13&lt;=$C$19,1,"")</f>
        <v>1</v>
      </c>
      <c r="E21" s="36">
        <f>IF(E13&lt;=$C$19,1,"")</f>
        <v>1</v>
      </c>
      <c r="F21" s="36">
        <f>IF(F13&lt;=$C$19,1,"")</f>
        <v>1</v>
      </c>
      <c r="G21" s="36">
        <f>IF(G13&lt;=$C$19,1,"")</f>
        <v>1</v>
      </c>
      <c r="H21" s="36">
        <f>IF(H13&lt;=$C$19,1,"")</f>
        <v>1</v>
      </c>
      <c r="I21" s="36">
        <f>IF(I13&lt;=$C$19,1,"")</f>
        <v>1</v>
      </c>
      <c r="J21" s="36">
        <f>IF(J13&lt;=$C$19,1,"")</f>
        <v>1</v>
      </c>
      <c r="K21" s="36">
        <f>IF(K13&lt;=$C$19,1,"")</f>
        <v>1</v>
      </c>
      <c r="L21" s="36">
        <f>IF(L13&lt;=$C$19,1,"")</f>
        <v>1</v>
      </c>
      <c r="M21" s="36">
        <f>IF(M13&lt;=$C$19,1,"")</f>
        <v>1</v>
      </c>
      <c r="N21" s="36">
        <f>IF(N13&lt;=$C$19,1,"")</f>
        <v>1</v>
      </c>
      <c r="O21" s="36">
        <f>IF(O13&lt;=$C$19,1,"")</f>
        <v>1</v>
      </c>
      <c r="P21" s="36">
        <f>IF(P13&lt;=$C$19,1,"")</f>
        <v>1</v>
      </c>
      <c r="Q21" s="36">
        <f>IF(Q13&lt;=$C$19,1,"")</f>
        <v>1</v>
      </c>
      <c r="R21" s="36">
        <f>IF(R13&lt;=$C$19,1,"")</f>
        <v>1</v>
      </c>
      <c r="S21" s="36">
        <f>IF(S13&lt;=$C$19,1,"")</f>
        <v>1</v>
      </c>
      <c r="T21" s="36">
        <f t="shared" si="8"/>
        <v>1</v>
      </c>
      <c r="U21" s="36">
        <f t="shared" si="8"/>
        <v>1</v>
      </c>
      <c r="V21" s="36">
        <f t="shared" si="8"/>
        <v>1</v>
      </c>
      <c r="W21" s="36">
        <f t="shared" si="8"/>
        <v>1</v>
      </c>
      <c r="X21" s="36">
        <f t="shared" si="8"/>
      </c>
      <c r="Y21" s="36">
        <f t="shared" si="8"/>
      </c>
      <c r="Z21" s="36">
        <f t="shared" si="8"/>
      </c>
      <c r="AA21" s="36">
        <f t="shared" si="8"/>
      </c>
      <c r="AB21" s="36">
        <f t="shared" si="8"/>
      </c>
      <c r="AC21" s="36">
        <f t="shared" si="8"/>
      </c>
      <c r="AD21" s="36">
        <f t="shared" si="8"/>
      </c>
      <c r="AE21" s="36">
        <f t="shared" si="8"/>
      </c>
      <c r="AF21" s="36">
        <f t="shared" si="8"/>
      </c>
      <c r="AG21" s="36">
        <f t="shared" si="8"/>
      </c>
      <c r="AH21" s="36">
        <f t="shared" si="8"/>
      </c>
      <c r="AI21" s="36">
        <f t="shared" si="8"/>
      </c>
      <c r="AJ21" s="36">
        <f t="shared" si="8"/>
      </c>
      <c r="AK21" s="36">
        <f t="shared" si="8"/>
      </c>
      <c r="AL21" s="36">
        <f t="shared" si="8"/>
      </c>
      <c r="AM21" s="36">
        <f t="shared" si="8"/>
      </c>
      <c r="AN21" s="36">
        <f t="shared" si="8"/>
      </c>
      <c r="AO21" s="36">
        <f t="shared" si="8"/>
      </c>
      <c r="AP21" s="36">
        <f t="shared" si="8"/>
      </c>
      <c r="AQ21" s="36">
        <f t="shared" si="8"/>
      </c>
      <c r="AR21" s="36">
        <f t="shared" si="8"/>
      </c>
      <c r="AS21" s="36">
        <f t="shared" si="8"/>
      </c>
      <c r="AT21" s="36">
        <f t="shared" si="8"/>
      </c>
      <c r="AU21" s="36">
        <f t="shared" si="8"/>
      </c>
      <c r="AV21" s="36">
        <f t="shared" si="8"/>
      </c>
      <c r="AW21" s="36">
        <f t="shared" si="8"/>
      </c>
      <c r="AX21" s="36">
        <f t="shared" si="8"/>
      </c>
      <c r="AY21" s="36">
        <f t="shared" si="8"/>
      </c>
      <c r="AZ21" s="36">
        <f t="shared" si="8"/>
      </c>
      <c r="BA21" s="36">
        <f t="shared" si="8"/>
      </c>
      <c r="BB21" s="36">
        <f t="shared" si="8"/>
      </c>
    </row>
    <row r="22" spans="2:54" ht="12.75">
      <c r="B22" t="s">
        <v>9</v>
      </c>
      <c r="C22" s="35">
        <f>COUNT(D22:BB22)</f>
        <v>19</v>
      </c>
      <c r="D22" s="36">
        <f>IF(D14&lt;=$C$19,1,"")</f>
        <v>1</v>
      </c>
      <c r="E22" s="36">
        <f t="shared" si="8"/>
        <v>1</v>
      </c>
      <c r="F22" s="36">
        <f t="shared" si="8"/>
        <v>1</v>
      </c>
      <c r="G22" s="36">
        <f t="shared" si="8"/>
        <v>1</v>
      </c>
      <c r="H22" s="36">
        <f t="shared" si="8"/>
        <v>1</v>
      </c>
      <c r="I22" s="36">
        <f t="shared" si="8"/>
        <v>1</v>
      </c>
      <c r="J22" s="36">
        <f t="shared" si="8"/>
        <v>1</v>
      </c>
      <c r="K22" s="36">
        <f t="shared" si="8"/>
        <v>1</v>
      </c>
      <c r="L22" s="36">
        <f t="shared" si="8"/>
        <v>1</v>
      </c>
      <c r="M22" s="36">
        <f t="shared" si="8"/>
        <v>1</v>
      </c>
      <c r="N22" s="36">
        <f t="shared" si="8"/>
        <v>1</v>
      </c>
      <c r="O22" s="36">
        <f t="shared" si="8"/>
        <v>1</v>
      </c>
      <c r="P22" s="36">
        <f t="shared" si="8"/>
        <v>1</v>
      </c>
      <c r="Q22" s="36">
        <f t="shared" si="8"/>
        <v>1</v>
      </c>
      <c r="R22" s="36">
        <f t="shared" si="8"/>
        <v>1</v>
      </c>
      <c r="S22" s="36">
        <f t="shared" si="8"/>
        <v>1</v>
      </c>
      <c r="T22" s="36">
        <f t="shared" si="8"/>
        <v>1</v>
      </c>
      <c r="U22" s="36">
        <f t="shared" si="8"/>
        <v>1</v>
      </c>
      <c r="V22" s="36">
        <f t="shared" si="8"/>
        <v>1</v>
      </c>
      <c r="W22" s="36">
        <f t="shared" si="8"/>
      </c>
      <c r="X22" s="36">
        <f t="shared" si="8"/>
      </c>
      <c r="Y22" s="36">
        <f t="shared" si="8"/>
      </c>
      <c r="Z22" s="36">
        <f t="shared" si="8"/>
      </c>
      <c r="AA22" s="36">
        <f t="shared" si="8"/>
      </c>
      <c r="AB22" s="36">
        <f t="shared" si="8"/>
      </c>
      <c r="AC22" s="36">
        <f t="shared" si="8"/>
      </c>
      <c r="AD22" s="36">
        <f t="shared" si="8"/>
      </c>
      <c r="AE22" s="36">
        <f t="shared" si="8"/>
      </c>
      <c r="AF22" s="36">
        <f t="shared" si="8"/>
      </c>
      <c r="AG22" s="36">
        <f t="shared" si="8"/>
      </c>
      <c r="AH22" s="36">
        <f t="shared" si="8"/>
      </c>
      <c r="AI22" s="36">
        <f t="shared" si="8"/>
      </c>
      <c r="AJ22" s="36">
        <f t="shared" si="8"/>
      </c>
      <c r="AK22" s="36">
        <f t="shared" si="8"/>
      </c>
      <c r="AL22" s="36">
        <f t="shared" si="8"/>
      </c>
      <c r="AM22" s="36">
        <f t="shared" si="8"/>
      </c>
      <c r="AN22" s="36">
        <f t="shared" si="8"/>
      </c>
      <c r="AO22" s="36">
        <f t="shared" si="8"/>
      </c>
      <c r="AP22" s="36">
        <f t="shared" si="8"/>
      </c>
      <c r="AQ22" s="36">
        <f t="shared" si="8"/>
      </c>
      <c r="AR22" s="36">
        <f t="shared" si="8"/>
      </c>
      <c r="AS22" s="36">
        <f t="shared" si="8"/>
      </c>
      <c r="AT22" s="36">
        <f t="shared" si="8"/>
      </c>
      <c r="AU22" s="36">
        <f t="shared" si="8"/>
      </c>
      <c r="AV22" s="36">
        <f t="shared" si="8"/>
      </c>
      <c r="AW22" s="36">
        <f t="shared" si="8"/>
      </c>
      <c r="AX22" s="36">
        <f t="shared" si="8"/>
      </c>
      <c r="AY22" s="36">
        <f t="shared" si="8"/>
      </c>
      <c r="AZ22" s="36">
        <f t="shared" si="8"/>
      </c>
      <c r="BA22" s="36">
        <f t="shared" si="8"/>
      </c>
      <c r="BB22" s="36">
        <f t="shared" si="8"/>
      </c>
    </row>
    <row r="23" spans="2:54" ht="12.75">
      <c r="B23" t="s">
        <v>10</v>
      </c>
      <c r="C23" s="35">
        <f>COUNT(D23:BB23)</f>
        <v>17</v>
      </c>
      <c r="D23" s="36">
        <f>IF(D15&lt;=$C$19,1,"")</f>
        <v>1</v>
      </c>
      <c r="E23" s="36">
        <f t="shared" si="8"/>
        <v>1</v>
      </c>
      <c r="F23" s="36">
        <f t="shared" si="8"/>
        <v>1</v>
      </c>
      <c r="G23" s="36">
        <f t="shared" si="8"/>
        <v>1</v>
      </c>
      <c r="H23" s="36">
        <f t="shared" si="8"/>
        <v>1</v>
      </c>
      <c r="I23" s="36">
        <f t="shared" si="8"/>
        <v>1</v>
      </c>
      <c r="J23" s="36">
        <f t="shared" si="8"/>
        <v>1</v>
      </c>
      <c r="K23" s="36">
        <f t="shared" si="8"/>
        <v>1</v>
      </c>
      <c r="L23" s="36">
        <f t="shared" si="8"/>
        <v>1</v>
      </c>
      <c r="M23" s="36">
        <f t="shared" si="8"/>
        <v>1</v>
      </c>
      <c r="N23" s="36">
        <f t="shared" si="8"/>
        <v>1</v>
      </c>
      <c r="O23" s="36">
        <f t="shared" si="8"/>
        <v>1</v>
      </c>
      <c r="P23" s="36">
        <f t="shared" si="8"/>
        <v>1</v>
      </c>
      <c r="Q23" s="36">
        <f t="shared" si="8"/>
        <v>1</v>
      </c>
      <c r="R23" s="36">
        <f t="shared" si="8"/>
        <v>1</v>
      </c>
      <c r="S23" s="36">
        <f t="shared" si="8"/>
        <v>1</v>
      </c>
      <c r="T23" s="36">
        <f t="shared" si="8"/>
        <v>1</v>
      </c>
      <c r="U23" s="36">
        <f t="shared" si="8"/>
      </c>
      <c r="V23" s="36">
        <f t="shared" si="8"/>
      </c>
      <c r="W23" s="36">
        <f t="shared" si="8"/>
      </c>
      <c r="X23" s="36">
        <f t="shared" si="8"/>
      </c>
      <c r="Y23" s="36">
        <f t="shared" si="8"/>
      </c>
      <c r="Z23" s="36">
        <f t="shared" si="8"/>
      </c>
      <c r="AA23" s="36">
        <f t="shared" si="8"/>
      </c>
      <c r="AB23" s="36">
        <f t="shared" si="8"/>
      </c>
      <c r="AC23" s="36">
        <f t="shared" si="8"/>
      </c>
      <c r="AD23" s="36">
        <f t="shared" si="8"/>
      </c>
      <c r="AE23" s="36">
        <f t="shared" si="8"/>
      </c>
      <c r="AF23" s="36">
        <f t="shared" si="8"/>
      </c>
      <c r="AG23" s="36">
        <f t="shared" si="8"/>
      </c>
      <c r="AH23" s="36">
        <f t="shared" si="8"/>
      </c>
      <c r="AI23" s="36">
        <f t="shared" si="8"/>
      </c>
      <c r="AJ23" s="36">
        <f t="shared" si="8"/>
      </c>
      <c r="AK23" s="36">
        <f t="shared" si="8"/>
      </c>
      <c r="AL23" s="36">
        <f t="shared" si="8"/>
      </c>
      <c r="AM23" s="36">
        <f t="shared" si="8"/>
      </c>
      <c r="AN23" s="36">
        <f t="shared" si="8"/>
      </c>
      <c r="AO23" s="36">
        <f t="shared" si="8"/>
      </c>
      <c r="AP23" s="36">
        <f t="shared" si="8"/>
      </c>
      <c r="AQ23" s="36">
        <f t="shared" si="8"/>
      </c>
      <c r="AR23" s="36">
        <f t="shared" si="8"/>
      </c>
      <c r="AS23" s="36">
        <f t="shared" si="8"/>
      </c>
      <c r="AT23" s="36">
        <f t="shared" si="8"/>
      </c>
      <c r="AU23" s="36">
        <f t="shared" si="8"/>
      </c>
      <c r="AV23" s="36">
        <f t="shared" si="8"/>
      </c>
      <c r="AW23" s="36">
        <f t="shared" si="8"/>
      </c>
      <c r="AX23" s="36">
        <f t="shared" si="8"/>
      </c>
      <c r="AY23" s="36">
        <f t="shared" si="8"/>
      </c>
      <c r="AZ23" s="36">
        <f t="shared" si="8"/>
      </c>
      <c r="BA23" s="36">
        <f t="shared" si="8"/>
      </c>
      <c r="BB23" s="36">
        <f t="shared" si="8"/>
      </c>
    </row>
    <row r="24" spans="2:54" ht="12.75">
      <c r="B24" t="s">
        <v>5</v>
      </c>
      <c r="C24" s="35">
        <f>COUNT(D24:BB24)</f>
        <v>10</v>
      </c>
      <c r="D24" s="36">
        <f>IF(D16&lt;=$C$19,1,"")</f>
        <v>1</v>
      </c>
      <c r="E24" s="36">
        <f t="shared" si="8"/>
        <v>1</v>
      </c>
      <c r="F24" s="36">
        <f t="shared" si="8"/>
        <v>1</v>
      </c>
      <c r="G24" s="36">
        <f t="shared" si="8"/>
        <v>1</v>
      </c>
      <c r="H24" s="36">
        <f t="shared" si="8"/>
        <v>1</v>
      </c>
      <c r="I24" s="36">
        <f t="shared" si="8"/>
        <v>1</v>
      </c>
      <c r="J24" s="36">
        <f t="shared" si="8"/>
        <v>1</v>
      </c>
      <c r="K24" s="36">
        <f t="shared" si="8"/>
        <v>1</v>
      </c>
      <c r="L24" s="36">
        <f t="shared" si="8"/>
        <v>1</v>
      </c>
      <c r="M24" s="36">
        <f t="shared" si="8"/>
        <v>1</v>
      </c>
      <c r="N24" s="36">
        <f t="shared" si="8"/>
      </c>
      <c r="O24" s="36">
        <f t="shared" si="8"/>
      </c>
      <c r="P24" s="36">
        <f t="shared" si="8"/>
      </c>
      <c r="Q24" s="36">
        <f t="shared" si="8"/>
      </c>
      <c r="R24" s="36">
        <f t="shared" si="8"/>
      </c>
      <c r="S24" s="36">
        <f t="shared" si="8"/>
      </c>
      <c r="T24" s="36">
        <f t="shared" si="8"/>
      </c>
      <c r="U24" s="36">
        <f t="shared" si="8"/>
      </c>
      <c r="V24" s="36">
        <f t="shared" si="8"/>
      </c>
      <c r="W24" s="36">
        <f t="shared" si="8"/>
      </c>
      <c r="X24" s="36">
        <f t="shared" si="8"/>
      </c>
      <c r="Y24" s="36">
        <f t="shared" si="8"/>
      </c>
      <c r="Z24" s="36">
        <f t="shared" si="8"/>
      </c>
      <c r="AA24" s="36">
        <f t="shared" si="8"/>
      </c>
      <c r="AB24" s="36">
        <f t="shared" si="8"/>
      </c>
      <c r="AC24" s="36">
        <f t="shared" si="8"/>
      </c>
      <c r="AD24" s="36">
        <f t="shared" si="8"/>
      </c>
      <c r="AE24" s="36">
        <f t="shared" si="8"/>
      </c>
      <c r="AF24" s="36">
        <f t="shared" si="8"/>
      </c>
      <c r="AG24" s="36">
        <f t="shared" si="8"/>
      </c>
      <c r="AH24" s="36">
        <f t="shared" si="8"/>
      </c>
      <c r="AI24" s="36">
        <f t="shared" si="8"/>
      </c>
      <c r="AJ24" s="36">
        <f t="shared" si="8"/>
      </c>
      <c r="AK24" s="36">
        <f t="shared" si="8"/>
      </c>
      <c r="AL24" s="36">
        <f t="shared" si="8"/>
      </c>
      <c r="AM24" s="36">
        <f t="shared" si="8"/>
      </c>
      <c r="AN24" s="36">
        <f t="shared" si="8"/>
      </c>
      <c r="AO24" s="36">
        <f t="shared" si="8"/>
      </c>
      <c r="AP24" s="36">
        <f t="shared" si="8"/>
      </c>
      <c r="AQ24" s="36">
        <f t="shared" si="8"/>
      </c>
      <c r="AR24" s="36">
        <f t="shared" si="8"/>
      </c>
      <c r="AS24" s="36">
        <f t="shared" si="8"/>
      </c>
      <c r="AT24" s="36">
        <f t="shared" si="8"/>
      </c>
      <c r="AU24" s="36">
        <f t="shared" si="8"/>
      </c>
      <c r="AV24" s="36">
        <f t="shared" si="8"/>
      </c>
      <c r="AW24" s="36">
        <f t="shared" si="8"/>
      </c>
      <c r="AX24" s="36">
        <f t="shared" si="8"/>
      </c>
      <c r="AY24" s="36">
        <f t="shared" si="8"/>
      </c>
      <c r="AZ24" s="36">
        <f t="shared" si="8"/>
      </c>
      <c r="BA24" s="36">
        <f t="shared" si="8"/>
      </c>
      <c r="BB24" s="36">
        <f t="shared" si="8"/>
      </c>
    </row>
    <row r="25" spans="2:54" ht="12.75">
      <c r="B25" t="s">
        <v>11</v>
      </c>
      <c r="C25" s="35">
        <f>COUNT(D25:BB25)</f>
        <v>9</v>
      </c>
      <c r="D25" s="36">
        <f>IF(D17&lt;=$C$19,1,"")</f>
        <v>1</v>
      </c>
      <c r="E25" s="36">
        <f t="shared" si="8"/>
        <v>1</v>
      </c>
      <c r="F25" s="36">
        <f t="shared" si="8"/>
        <v>1</v>
      </c>
      <c r="G25" s="36">
        <f t="shared" si="8"/>
        <v>1</v>
      </c>
      <c r="H25" s="36">
        <f t="shared" si="8"/>
        <v>1</v>
      </c>
      <c r="I25" s="36">
        <f t="shared" si="8"/>
        <v>1</v>
      </c>
      <c r="J25" s="36">
        <f t="shared" si="8"/>
        <v>1</v>
      </c>
      <c r="K25" s="36">
        <f t="shared" si="8"/>
        <v>1</v>
      </c>
      <c r="L25" s="36">
        <f t="shared" si="8"/>
        <v>1</v>
      </c>
      <c r="M25" s="36">
        <f t="shared" si="8"/>
      </c>
      <c r="N25" s="36">
        <f t="shared" si="8"/>
      </c>
      <c r="O25" s="36">
        <f t="shared" si="8"/>
      </c>
      <c r="P25" s="36">
        <f t="shared" si="8"/>
      </c>
      <c r="Q25" s="36">
        <f t="shared" si="8"/>
      </c>
      <c r="R25" s="36">
        <f t="shared" si="8"/>
      </c>
      <c r="S25" s="36">
        <f t="shared" si="8"/>
      </c>
      <c r="T25" s="36">
        <f t="shared" si="8"/>
      </c>
      <c r="U25" s="36">
        <f t="shared" si="8"/>
      </c>
      <c r="V25" s="36">
        <f t="shared" si="8"/>
      </c>
      <c r="W25" s="36">
        <f t="shared" si="8"/>
      </c>
      <c r="X25" s="36">
        <f t="shared" si="8"/>
      </c>
      <c r="Y25" s="36">
        <f aca="true" t="shared" si="9" ref="Y25:BB25">IF(Y17&lt;=$C$19,1,"")</f>
      </c>
      <c r="Z25" s="36">
        <f t="shared" si="9"/>
      </c>
      <c r="AA25" s="36">
        <f t="shared" si="9"/>
      </c>
      <c r="AB25" s="36">
        <f t="shared" si="9"/>
      </c>
      <c r="AC25" s="36">
        <f t="shared" si="9"/>
      </c>
      <c r="AD25" s="36">
        <f t="shared" si="9"/>
      </c>
      <c r="AE25" s="36">
        <f t="shared" si="9"/>
      </c>
      <c r="AF25" s="36">
        <f t="shared" si="9"/>
      </c>
      <c r="AG25" s="36">
        <f t="shared" si="9"/>
      </c>
      <c r="AH25" s="36">
        <f t="shared" si="9"/>
      </c>
      <c r="AI25" s="36">
        <f t="shared" si="9"/>
      </c>
      <c r="AJ25" s="36">
        <f t="shared" si="9"/>
      </c>
      <c r="AK25" s="36">
        <f t="shared" si="9"/>
      </c>
      <c r="AL25" s="36">
        <f t="shared" si="9"/>
      </c>
      <c r="AM25" s="36">
        <f t="shared" si="9"/>
      </c>
      <c r="AN25" s="36">
        <f t="shared" si="9"/>
      </c>
      <c r="AO25" s="36">
        <f t="shared" si="9"/>
      </c>
      <c r="AP25" s="36">
        <f t="shared" si="9"/>
      </c>
      <c r="AQ25" s="36">
        <f t="shared" si="9"/>
      </c>
      <c r="AR25" s="36">
        <f t="shared" si="9"/>
      </c>
      <c r="AS25" s="36">
        <f t="shared" si="9"/>
      </c>
      <c r="AT25" s="36">
        <f t="shared" si="9"/>
      </c>
      <c r="AU25" s="36">
        <f t="shared" si="9"/>
      </c>
      <c r="AV25" s="36">
        <f t="shared" si="9"/>
      </c>
      <c r="AW25" s="36">
        <f t="shared" si="9"/>
      </c>
      <c r="AX25" s="36">
        <f t="shared" si="9"/>
      </c>
      <c r="AY25" s="36">
        <f t="shared" si="9"/>
      </c>
      <c r="AZ25" s="36">
        <f t="shared" si="9"/>
      </c>
      <c r="BA25" s="36">
        <f t="shared" si="9"/>
      </c>
      <c r="BB25" s="36">
        <f t="shared" si="9"/>
      </c>
    </row>
    <row r="26" ht="12.75">
      <c r="C26" s="6" t="s">
        <v>7</v>
      </c>
    </row>
  </sheetData>
  <sheetProtection/>
  <mergeCells count="3">
    <mergeCell ref="D1:AG1"/>
    <mergeCell ref="D11:AG11"/>
    <mergeCell ref="D19:AG19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33"/>
  <sheetViews>
    <sheetView zoomScalePageLayoutView="0" workbookViewId="0" topLeftCell="A1">
      <selection activeCell="B25" sqref="B25:C32"/>
    </sheetView>
  </sheetViews>
  <sheetFormatPr defaultColWidth="9.140625" defaultRowHeight="12.75"/>
  <cols>
    <col min="2" max="2" width="4.57421875" style="0" bestFit="1" customWidth="1"/>
    <col min="3" max="3" width="8.00390625" style="0" bestFit="1" customWidth="1"/>
    <col min="4" max="5" width="9.00390625" style="0" bestFit="1" customWidth="1"/>
    <col min="6" max="6" width="9.421875" style="0" customWidth="1"/>
    <col min="7" max="54" width="4.00390625" style="0" customWidth="1"/>
  </cols>
  <sheetData>
    <row r="1" spans="4:33" ht="30" customHeight="1">
      <c r="D1" s="69" t="s">
        <v>55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4:54" ht="12.75">
      <c r="D2" s="65" t="s">
        <v>12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2:54" ht="12.75">
      <c r="B3" s="67"/>
      <c r="C3" s="67" t="s">
        <v>23</v>
      </c>
      <c r="D3" s="66">
        <v>1</v>
      </c>
      <c r="E3" s="66">
        <v>2</v>
      </c>
      <c r="F3" s="66">
        <v>3</v>
      </c>
      <c r="G3" s="66">
        <v>4</v>
      </c>
      <c r="H3" s="66">
        <v>5</v>
      </c>
      <c r="I3" s="66">
        <v>6</v>
      </c>
      <c r="J3" s="66">
        <v>7</v>
      </c>
      <c r="K3" s="66">
        <v>8</v>
      </c>
      <c r="L3" s="66">
        <v>9</v>
      </c>
      <c r="M3" s="66">
        <v>10</v>
      </c>
      <c r="N3" s="66">
        <v>11</v>
      </c>
      <c r="O3" s="66">
        <v>12</v>
      </c>
      <c r="P3" s="66">
        <v>13</v>
      </c>
      <c r="Q3" s="66">
        <v>14</v>
      </c>
      <c r="R3" s="66">
        <v>15</v>
      </c>
      <c r="S3" s="66">
        <v>16</v>
      </c>
      <c r="T3" s="66">
        <v>17</v>
      </c>
      <c r="U3" s="66">
        <v>18</v>
      </c>
      <c r="V3" s="66">
        <v>19</v>
      </c>
      <c r="W3" s="66">
        <v>20</v>
      </c>
      <c r="X3" s="66">
        <v>21</v>
      </c>
      <c r="Y3" s="66">
        <v>22</v>
      </c>
      <c r="Z3" s="66">
        <v>23</v>
      </c>
      <c r="AA3" s="66">
        <v>24</v>
      </c>
      <c r="AB3" s="66">
        <v>25</v>
      </c>
      <c r="AC3" s="66">
        <v>26</v>
      </c>
      <c r="AD3" s="66">
        <v>27</v>
      </c>
      <c r="AE3" s="66">
        <v>28</v>
      </c>
      <c r="AF3" s="66">
        <v>29</v>
      </c>
      <c r="AG3" s="66">
        <v>30</v>
      </c>
      <c r="AH3" s="66">
        <v>31</v>
      </c>
      <c r="AI3" s="66">
        <v>32</v>
      </c>
      <c r="AJ3" s="66">
        <v>33</v>
      </c>
      <c r="AK3" s="66">
        <v>34</v>
      </c>
      <c r="AL3" s="66">
        <v>35</v>
      </c>
      <c r="AM3" s="66">
        <v>36</v>
      </c>
      <c r="AN3" s="66">
        <v>37</v>
      </c>
      <c r="AO3" s="66">
        <v>38</v>
      </c>
      <c r="AP3" s="66">
        <v>39</v>
      </c>
      <c r="AQ3" s="66">
        <v>40</v>
      </c>
      <c r="AR3" s="66">
        <v>41</v>
      </c>
      <c r="AS3" s="66">
        <v>42</v>
      </c>
      <c r="AT3" s="66">
        <v>43</v>
      </c>
      <c r="AU3" s="66">
        <v>44</v>
      </c>
      <c r="AV3" s="66">
        <v>45</v>
      </c>
      <c r="AW3" s="66">
        <v>46</v>
      </c>
      <c r="AX3" s="66">
        <v>47</v>
      </c>
      <c r="AY3" s="66">
        <v>48</v>
      </c>
      <c r="AZ3" s="66">
        <v>49</v>
      </c>
      <c r="BA3" s="66">
        <v>50</v>
      </c>
      <c r="BB3" s="66">
        <v>51</v>
      </c>
    </row>
    <row r="4" spans="2:54" ht="12.75">
      <c r="B4" s="67" t="s">
        <v>13</v>
      </c>
      <c r="C4" s="68">
        <v>1467775</v>
      </c>
      <c r="D4" s="70">
        <f>$C4/D$3</f>
        <v>1467775</v>
      </c>
      <c r="E4" s="70">
        <f aca="true" t="shared" si="0" ref="E4:BB9">$C4/E$3</f>
        <v>733887.5</v>
      </c>
      <c r="F4" s="70">
        <f t="shared" si="0"/>
        <v>489258.3333333333</v>
      </c>
      <c r="G4" s="70">
        <f t="shared" si="0"/>
        <v>366943.75</v>
      </c>
      <c r="H4" s="70">
        <f t="shared" si="0"/>
        <v>293555</v>
      </c>
      <c r="I4" s="70">
        <f t="shared" si="0"/>
        <v>244629.16666666666</v>
      </c>
      <c r="J4" s="70">
        <f t="shared" si="0"/>
        <v>209682.14285714287</v>
      </c>
      <c r="K4" s="70">
        <f t="shared" si="0"/>
        <v>183471.875</v>
      </c>
      <c r="L4" s="70">
        <f t="shared" si="0"/>
        <v>163086.11111111112</v>
      </c>
      <c r="M4" s="70">
        <f t="shared" si="0"/>
        <v>146777.5</v>
      </c>
      <c r="N4" s="70">
        <f t="shared" si="0"/>
        <v>133434.0909090909</v>
      </c>
      <c r="O4" s="70">
        <f t="shared" si="0"/>
        <v>122314.58333333333</v>
      </c>
      <c r="P4" s="70">
        <f t="shared" si="0"/>
        <v>112905.76923076923</v>
      </c>
      <c r="Q4" s="70">
        <f t="shared" si="0"/>
        <v>104841.07142857143</v>
      </c>
      <c r="R4" s="70">
        <f t="shared" si="0"/>
        <v>97851.66666666667</v>
      </c>
      <c r="S4" s="70">
        <f t="shared" si="0"/>
        <v>91735.9375</v>
      </c>
      <c r="T4" s="70">
        <f t="shared" si="0"/>
        <v>86339.70588235294</v>
      </c>
      <c r="U4" s="70">
        <f t="shared" si="0"/>
        <v>81543.05555555556</v>
      </c>
      <c r="V4" s="70">
        <f t="shared" si="0"/>
        <v>77251.31578947368</v>
      </c>
      <c r="W4" s="70">
        <f t="shared" si="0"/>
        <v>73388.75</v>
      </c>
      <c r="X4" s="70">
        <f t="shared" si="0"/>
        <v>69894.04761904762</v>
      </c>
      <c r="Y4" s="70">
        <f t="shared" si="0"/>
        <v>66717.04545454546</v>
      </c>
      <c r="Z4" s="70">
        <f t="shared" si="0"/>
        <v>63816.30434782609</v>
      </c>
      <c r="AA4" s="70">
        <f t="shared" si="0"/>
        <v>61157.291666666664</v>
      </c>
      <c r="AB4" s="70">
        <f t="shared" si="0"/>
        <v>58711</v>
      </c>
      <c r="AC4" s="70">
        <f t="shared" si="0"/>
        <v>56452.88461538462</v>
      </c>
      <c r="AD4" s="70">
        <f t="shared" si="0"/>
        <v>54362.03703703704</v>
      </c>
      <c r="AE4" s="70">
        <f t="shared" si="0"/>
        <v>52420.53571428572</v>
      </c>
      <c r="AF4" s="70">
        <f t="shared" si="0"/>
        <v>50612.93103448276</v>
      </c>
      <c r="AG4" s="70">
        <f t="shared" si="0"/>
        <v>48925.833333333336</v>
      </c>
      <c r="AH4" s="70">
        <f t="shared" si="0"/>
        <v>47347.58064516129</v>
      </c>
      <c r="AI4" s="70">
        <f t="shared" si="0"/>
        <v>45867.96875</v>
      </c>
      <c r="AJ4" s="70">
        <f t="shared" si="0"/>
        <v>44478.030303030304</v>
      </c>
      <c r="AK4" s="70">
        <f t="shared" si="0"/>
        <v>43169.85294117647</v>
      </c>
      <c r="AL4" s="70">
        <f t="shared" si="0"/>
        <v>41936.42857142857</v>
      </c>
      <c r="AM4" s="70">
        <f t="shared" si="0"/>
        <v>40771.52777777778</v>
      </c>
      <c r="AN4" s="70">
        <f t="shared" si="0"/>
        <v>39669.59459459459</v>
      </c>
      <c r="AO4" s="70">
        <f t="shared" si="0"/>
        <v>38625.65789473684</v>
      </c>
      <c r="AP4" s="70">
        <f t="shared" si="0"/>
        <v>37635.256410256414</v>
      </c>
      <c r="AQ4" s="70">
        <f t="shared" si="0"/>
        <v>36694.375</v>
      </c>
      <c r="AR4" s="70">
        <f t="shared" si="0"/>
        <v>35799.39024390244</v>
      </c>
      <c r="AS4" s="70">
        <f t="shared" si="0"/>
        <v>34947.02380952381</v>
      </c>
      <c r="AT4" s="70">
        <f t="shared" si="0"/>
        <v>34134.3023255814</v>
      </c>
      <c r="AU4" s="70">
        <f t="shared" si="0"/>
        <v>33358.52272727273</v>
      </c>
      <c r="AV4" s="70">
        <f t="shared" si="0"/>
        <v>32617.222222222223</v>
      </c>
      <c r="AW4" s="70">
        <f t="shared" si="0"/>
        <v>31908.152173913044</v>
      </c>
      <c r="AX4" s="70">
        <f t="shared" si="0"/>
        <v>31229.255319148935</v>
      </c>
      <c r="AY4" s="70">
        <f t="shared" si="0"/>
        <v>30578.645833333332</v>
      </c>
      <c r="AZ4" s="70">
        <f t="shared" si="0"/>
        <v>29954.591836734693</v>
      </c>
      <c r="BA4" s="70">
        <f t="shared" si="0"/>
        <v>29355.5</v>
      </c>
      <c r="BB4" s="70">
        <f t="shared" si="0"/>
        <v>28779.901960784315</v>
      </c>
    </row>
    <row r="5" spans="2:54" ht="12.75">
      <c r="B5" s="67" t="s">
        <v>14</v>
      </c>
      <c r="C5" s="68">
        <v>969689</v>
      </c>
      <c r="D5" s="70">
        <f>$C5/D$3</f>
        <v>969689</v>
      </c>
      <c r="E5" s="70">
        <f>$C5/E$3</f>
        <v>484844.5</v>
      </c>
      <c r="F5" s="70">
        <f>$C5/F$3</f>
        <v>323229.6666666667</v>
      </c>
      <c r="G5" s="70">
        <f>$C5/G$3</f>
        <v>242422.25</v>
      </c>
      <c r="H5" s="70">
        <f>$C5/H$3</f>
        <v>193937.8</v>
      </c>
      <c r="I5" s="70">
        <f>$C5/I$3</f>
        <v>161614.83333333334</v>
      </c>
      <c r="J5" s="70">
        <f>$C5/J$3</f>
        <v>138527</v>
      </c>
      <c r="K5" s="70">
        <f>$C5/K$3</f>
        <v>121211.125</v>
      </c>
      <c r="L5" s="70">
        <f>$C5/L$3</f>
        <v>107743.22222222222</v>
      </c>
      <c r="M5" s="70">
        <f>$C5/M$3</f>
        <v>96968.9</v>
      </c>
      <c r="N5" s="70">
        <f>$C5/N$3</f>
        <v>88153.54545454546</v>
      </c>
      <c r="O5" s="70">
        <f>$C5/O$3</f>
        <v>80807.41666666667</v>
      </c>
      <c r="P5" s="70">
        <f>$C5/P$3</f>
        <v>74591.46153846153</v>
      </c>
      <c r="Q5" s="70">
        <f>$C5/Q$3</f>
        <v>69263.5</v>
      </c>
      <c r="R5" s="70">
        <f>$C5/R$3</f>
        <v>64645.933333333334</v>
      </c>
      <c r="S5" s="70">
        <f>$C5/S$3</f>
        <v>60605.5625</v>
      </c>
      <c r="T5" s="70">
        <f t="shared" si="0"/>
        <v>57040.529411764706</v>
      </c>
      <c r="U5" s="70">
        <f t="shared" si="0"/>
        <v>53871.61111111111</v>
      </c>
      <c r="V5" s="70">
        <f t="shared" si="0"/>
        <v>51036.26315789474</v>
      </c>
      <c r="W5" s="70">
        <f t="shared" si="0"/>
        <v>48484.45</v>
      </c>
      <c r="X5" s="70">
        <f t="shared" si="0"/>
        <v>46175.666666666664</v>
      </c>
      <c r="Y5" s="70">
        <f t="shared" si="0"/>
        <v>44076.77272727273</v>
      </c>
      <c r="Z5" s="70">
        <f t="shared" si="0"/>
        <v>42160.391304347824</v>
      </c>
      <c r="AA5" s="70">
        <f t="shared" si="0"/>
        <v>40403.708333333336</v>
      </c>
      <c r="AB5" s="70">
        <f t="shared" si="0"/>
        <v>38787.56</v>
      </c>
      <c r="AC5" s="70">
        <f t="shared" si="0"/>
        <v>37295.730769230766</v>
      </c>
      <c r="AD5" s="70">
        <f t="shared" si="0"/>
        <v>35914.40740740741</v>
      </c>
      <c r="AE5" s="70">
        <f t="shared" si="0"/>
        <v>34631.75</v>
      </c>
      <c r="AF5" s="70">
        <f t="shared" si="0"/>
        <v>33437.55172413793</v>
      </c>
      <c r="AG5" s="70">
        <f t="shared" si="0"/>
        <v>32322.966666666667</v>
      </c>
      <c r="AH5" s="70">
        <f t="shared" si="0"/>
        <v>31280.290322580644</v>
      </c>
      <c r="AI5" s="70">
        <f t="shared" si="0"/>
        <v>30302.78125</v>
      </c>
      <c r="AJ5" s="70">
        <f t="shared" si="0"/>
        <v>29384.515151515152</v>
      </c>
      <c r="AK5" s="70">
        <f t="shared" si="0"/>
        <v>28520.264705882353</v>
      </c>
      <c r="AL5" s="70">
        <f t="shared" si="0"/>
        <v>27705.4</v>
      </c>
      <c r="AM5" s="70">
        <f t="shared" si="0"/>
        <v>26935.805555555555</v>
      </c>
      <c r="AN5" s="70">
        <f t="shared" si="0"/>
        <v>26207.81081081081</v>
      </c>
      <c r="AO5" s="70">
        <f t="shared" si="0"/>
        <v>25518.13157894737</v>
      </c>
      <c r="AP5" s="70">
        <f t="shared" si="0"/>
        <v>24863.82051282051</v>
      </c>
      <c r="AQ5" s="70">
        <f t="shared" si="0"/>
        <v>24242.225</v>
      </c>
      <c r="AR5" s="70">
        <f t="shared" si="0"/>
        <v>23650.951219512193</v>
      </c>
      <c r="AS5" s="70">
        <f t="shared" si="0"/>
        <v>23087.833333333332</v>
      </c>
      <c r="AT5" s="70">
        <f t="shared" si="0"/>
        <v>22550.906976744187</v>
      </c>
      <c r="AU5" s="70">
        <f t="shared" si="0"/>
        <v>22038.386363636364</v>
      </c>
      <c r="AV5" s="70">
        <f t="shared" si="0"/>
        <v>21548.644444444446</v>
      </c>
      <c r="AW5" s="70">
        <f t="shared" si="0"/>
        <v>21080.195652173912</v>
      </c>
      <c r="AX5" s="70">
        <f t="shared" si="0"/>
        <v>20631.68085106383</v>
      </c>
      <c r="AY5" s="70">
        <f t="shared" si="0"/>
        <v>20201.854166666668</v>
      </c>
      <c r="AZ5" s="70">
        <f t="shared" si="0"/>
        <v>19789.571428571428</v>
      </c>
      <c r="BA5" s="70">
        <f t="shared" si="0"/>
        <v>19393.78</v>
      </c>
      <c r="BB5" s="70">
        <f t="shared" si="0"/>
        <v>19013.50980392157</v>
      </c>
    </row>
    <row r="6" spans="2:54" ht="12.75">
      <c r="B6" s="67" t="s">
        <v>15</v>
      </c>
      <c r="C6" s="68">
        <v>771858</v>
      </c>
      <c r="D6" s="70">
        <f>$C6/D$3</f>
        <v>771858</v>
      </c>
      <c r="E6" s="70">
        <f t="shared" si="0"/>
        <v>385929</v>
      </c>
      <c r="F6" s="70">
        <f t="shared" si="0"/>
        <v>257286</v>
      </c>
      <c r="G6" s="70">
        <f t="shared" si="0"/>
        <v>192964.5</v>
      </c>
      <c r="H6" s="70">
        <f t="shared" si="0"/>
        <v>154371.6</v>
      </c>
      <c r="I6" s="70">
        <f t="shared" si="0"/>
        <v>128643</v>
      </c>
      <c r="J6" s="70">
        <f t="shared" si="0"/>
        <v>110265.42857142857</v>
      </c>
      <c r="K6" s="70">
        <f t="shared" si="0"/>
        <v>96482.25</v>
      </c>
      <c r="L6" s="70">
        <f t="shared" si="0"/>
        <v>85762</v>
      </c>
      <c r="M6" s="70">
        <f t="shared" si="0"/>
        <v>77185.8</v>
      </c>
      <c r="N6" s="70">
        <f t="shared" si="0"/>
        <v>70168.90909090909</v>
      </c>
      <c r="O6" s="70">
        <f t="shared" si="0"/>
        <v>64321.5</v>
      </c>
      <c r="P6" s="70">
        <f t="shared" si="0"/>
        <v>59373.692307692305</v>
      </c>
      <c r="Q6" s="70">
        <f t="shared" si="0"/>
        <v>55132.71428571428</v>
      </c>
      <c r="R6" s="70">
        <f t="shared" si="0"/>
        <v>51457.2</v>
      </c>
      <c r="S6" s="70">
        <f t="shared" si="0"/>
        <v>48241.125</v>
      </c>
      <c r="T6" s="70">
        <f t="shared" si="0"/>
        <v>45403.41176470588</v>
      </c>
      <c r="U6" s="70">
        <f t="shared" si="0"/>
        <v>42881</v>
      </c>
      <c r="V6" s="70">
        <f t="shared" si="0"/>
        <v>40624.10526315789</v>
      </c>
      <c r="W6" s="70">
        <f t="shared" si="0"/>
        <v>38592.9</v>
      </c>
      <c r="X6" s="70">
        <f t="shared" si="0"/>
        <v>36755.142857142855</v>
      </c>
      <c r="Y6" s="70">
        <f t="shared" si="0"/>
        <v>35084.454545454544</v>
      </c>
      <c r="Z6" s="70">
        <f t="shared" si="0"/>
        <v>33559.04347826087</v>
      </c>
      <c r="AA6" s="70">
        <f t="shared" si="0"/>
        <v>32160.75</v>
      </c>
      <c r="AB6" s="70">
        <f t="shared" si="0"/>
        <v>30874.32</v>
      </c>
      <c r="AC6" s="70">
        <f t="shared" si="0"/>
        <v>29686.846153846152</v>
      </c>
      <c r="AD6" s="70">
        <f t="shared" si="0"/>
        <v>28587.333333333332</v>
      </c>
      <c r="AE6" s="70">
        <f t="shared" si="0"/>
        <v>27566.35714285714</v>
      </c>
      <c r="AF6" s="70">
        <f t="shared" si="0"/>
        <v>26615.793103448275</v>
      </c>
      <c r="AG6" s="70">
        <f t="shared" si="0"/>
        <v>25728.6</v>
      </c>
      <c r="AH6" s="70">
        <f t="shared" si="0"/>
        <v>24898.645161290322</v>
      </c>
      <c r="AI6" s="70">
        <f t="shared" si="0"/>
        <v>24120.5625</v>
      </c>
      <c r="AJ6" s="70">
        <f t="shared" si="0"/>
        <v>23389.636363636364</v>
      </c>
      <c r="AK6" s="70">
        <f t="shared" si="0"/>
        <v>22701.70588235294</v>
      </c>
      <c r="AL6" s="70">
        <f t="shared" si="0"/>
        <v>22053.085714285713</v>
      </c>
      <c r="AM6" s="70">
        <f t="shared" si="0"/>
        <v>21440.5</v>
      </c>
      <c r="AN6" s="70">
        <f t="shared" si="0"/>
        <v>20861.027027027027</v>
      </c>
      <c r="AO6" s="70">
        <f t="shared" si="0"/>
        <v>20312.052631578947</v>
      </c>
      <c r="AP6" s="70">
        <f t="shared" si="0"/>
        <v>19791.23076923077</v>
      </c>
      <c r="AQ6" s="70">
        <f t="shared" si="0"/>
        <v>19296.45</v>
      </c>
      <c r="AR6" s="70">
        <f t="shared" si="0"/>
        <v>18825.80487804878</v>
      </c>
      <c r="AS6" s="70">
        <f t="shared" si="0"/>
        <v>18377.571428571428</v>
      </c>
      <c r="AT6" s="70">
        <f t="shared" si="0"/>
        <v>17950.18604651163</v>
      </c>
      <c r="AU6" s="70">
        <f t="shared" si="0"/>
        <v>17542.227272727272</v>
      </c>
      <c r="AV6" s="70">
        <f t="shared" si="0"/>
        <v>17152.4</v>
      </c>
      <c r="AW6" s="70">
        <f t="shared" si="0"/>
        <v>16779.521739130436</v>
      </c>
      <c r="AX6" s="70">
        <f t="shared" si="0"/>
        <v>16422.510638297874</v>
      </c>
      <c r="AY6" s="70">
        <f t="shared" si="0"/>
        <v>16080.375</v>
      </c>
      <c r="AZ6" s="70">
        <f t="shared" si="0"/>
        <v>15752.204081632653</v>
      </c>
      <c r="BA6" s="70">
        <f t="shared" si="0"/>
        <v>15437.16</v>
      </c>
      <c r="BB6" s="70">
        <f t="shared" si="0"/>
        <v>15134.470588235294</v>
      </c>
    </row>
    <row r="7" spans="2:54" ht="12.75">
      <c r="B7" s="67" t="s">
        <v>16</v>
      </c>
      <c r="C7" s="68">
        <v>666782</v>
      </c>
      <c r="D7" s="70">
        <f>$C7/D$3</f>
        <v>666782</v>
      </c>
      <c r="E7" s="70">
        <f t="shared" si="0"/>
        <v>333391</v>
      </c>
      <c r="F7" s="70">
        <f t="shared" si="0"/>
        <v>222260.66666666666</v>
      </c>
      <c r="G7" s="70">
        <f t="shared" si="0"/>
        <v>166695.5</v>
      </c>
      <c r="H7" s="70">
        <f t="shared" si="0"/>
        <v>133356.4</v>
      </c>
      <c r="I7" s="70">
        <f t="shared" si="0"/>
        <v>111130.33333333333</v>
      </c>
      <c r="J7" s="70">
        <f t="shared" si="0"/>
        <v>95254.57142857143</v>
      </c>
      <c r="K7" s="70">
        <f t="shared" si="0"/>
        <v>83347.75</v>
      </c>
      <c r="L7" s="70">
        <f t="shared" si="0"/>
        <v>74086.88888888889</v>
      </c>
      <c r="M7" s="70">
        <f t="shared" si="0"/>
        <v>66678.2</v>
      </c>
      <c r="N7" s="70">
        <f t="shared" si="0"/>
        <v>60616.545454545456</v>
      </c>
      <c r="O7" s="70">
        <f t="shared" si="0"/>
        <v>55565.166666666664</v>
      </c>
      <c r="P7" s="70">
        <f t="shared" si="0"/>
        <v>51290.92307692308</v>
      </c>
      <c r="Q7" s="70">
        <f t="shared" si="0"/>
        <v>47627.28571428572</v>
      </c>
      <c r="R7" s="70">
        <f t="shared" si="0"/>
        <v>44452.13333333333</v>
      </c>
      <c r="S7" s="70">
        <f t="shared" si="0"/>
        <v>41673.875</v>
      </c>
      <c r="T7" s="70">
        <f t="shared" si="0"/>
        <v>39222.470588235294</v>
      </c>
      <c r="U7" s="70">
        <f t="shared" si="0"/>
        <v>37043.444444444445</v>
      </c>
      <c r="V7" s="70">
        <f t="shared" si="0"/>
        <v>35093.78947368421</v>
      </c>
      <c r="W7" s="70">
        <f t="shared" si="0"/>
        <v>33339.1</v>
      </c>
      <c r="X7" s="70">
        <f t="shared" si="0"/>
        <v>31751.52380952381</v>
      </c>
      <c r="Y7" s="70">
        <f t="shared" si="0"/>
        <v>30308.272727272728</v>
      </c>
      <c r="Z7" s="70">
        <f t="shared" si="0"/>
        <v>28990.521739130436</v>
      </c>
      <c r="AA7" s="70">
        <f t="shared" si="0"/>
        <v>27782.583333333332</v>
      </c>
      <c r="AB7" s="70">
        <f t="shared" si="0"/>
        <v>26671.28</v>
      </c>
      <c r="AC7" s="70">
        <f t="shared" si="0"/>
        <v>25645.46153846154</v>
      </c>
      <c r="AD7" s="70">
        <f t="shared" si="0"/>
        <v>24695.62962962963</v>
      </c>
      <c r="AE7" s="70">
        <f t="shared" si="0"/>
        <v>23813.64285714286</v>
      </c>
      <c r="AF7" s="70">
        <f t="shared" si="0"/>
        <v>22992.48275862069</v>
      </c>
      <c r="AG7" s="70">
        <f t="shared" si="0"/>
        <v>22226.066666666666</v>
      </c>
      <c r="AH7" s="70">
        <f t="shared" si="0"/>
        <v>21509.09677419355</v>
      </c>
      <c r="AI7" s="70">
        <f t="shared" si="0"/>
        <v>20836.9375</v>
      </c>
      <c r="AJ7" s="70">
        <f t="shared" si="0"/>
        <v>20205.515151515152</v>
      </c>
      <c r="AK7" s="70">
        <f t="shared" si="0"/>
        <v>19611.235294117647</v>
      </c>
      <c r="AL7" s="70">
        <f t="shared" si="0"/>
        <v>19050.914285714287</v>
      </c>
      <c r="AM7" s="70">
        <f t="shared" si="0"/>
        <v>18521.722222222223</v>
      </c>
      <c r="AN7" s="70">
        <f t="shared" si="0"/>
        <v>18021.135135135137</v>
      </c>
      <c r="AO7" s="70">
        <f t="shared" si="0"/>
        <v>17546.894736842107</v>
      </c>
      <c r="AP7" s="70">
        <f t="shared" si="0"/>
        <v>17096.97435897436</v>
      </c>
      <c r="AQ7" s="70">
        <f t="shared" si="0"/>
        <v>16669.55</v>
      </c>
      <c r="AR7" s="70">
        <f t="shared" si="0"/>
        <v>16262.975609756097</v>
      </c>
      <c r="AS7" s="70">
        <f t="shared" si="0"/>
        <v>15875.761904761905</v>
      </c>
      <c r="AT7" s="70">
        <f t="shared" si="0"/>
        <v>15506.558139534884</v>
      </c>
      <c r="AU7" s="70">
        <f t="shared" si="0"/>
        <v>15154.136363636364</v>
      </c>
      <c r="AV7" s="70">
        <f t="shared" si="0"/>
        <v>14817.377777777778</v>
      </c>
      <c r="AW7" s="70">
        <f t="shared" si="0"/>
        <v>14495.260869565218</v>
      </c>
      <c r="AX7" s="70">
        <f t="shared" si="0"/>
        <v>14186.851063829787</v>
      </c>
      <c r="AY7" s="70">
        <f t="shared" si="0"/>
        <v>13891.291666666666</v>
      </c>
      <c r="AZ7" s="70">
        <f t="shared" si="0"/>
        <v>13607.795918367347</v>
      </c>
      <c r="BA7" s="70">
        <f t="shared" si="0"/>
        <v>13335.64</v>
      </c>
      <c r="BB7" s="70">
        <f t="shared" si="0"/>
        <v>13074.156862745098</v>
      </c>
    </row>
    <row r="8" spans="2:54" ht="12.75">
      <c r="B8" s="67" t="s">
        <v>17</v>
      </c>
      <c r="C8" s="68">
        <v>569311</v>
      </c>
      <c r="D8" s="70">
        <f>$C8/D$3</f>
        <v>569311</v>
      </c>
      <c r="E8" s="70">
        <f t="shared" si="0"/>
        <v>284655.5</v>
      </c>
      <c r="F8" s="70">
        <f t="shared" si="0"/>
        <v>189770.33333333334</v>
      </c>
      <c r="G8" s="70">
        <f t="shared" si="0"/>
        <v>142327.75</v>
      </c>
      <c r="H8" s="70">
        <f t="shared" si="0"/>
        <v>113862.2</v>
      </c>
      <c r="I8" s="70">
        <f t="shared" si="0"/>
        <v>94885.16666666667</v>
      </c>
      <c r="J8" s="70">
        <f t="shared" si="0"/>
        <v>81330.14285714286</v>
      </c>
      <c r="K8" s="70">
        <f t="shared" si="0"/>
        <v>71163.875</v>
      </c>
      <c r="L8" s="70">
        <f t="shared" si="0"/>
        <v>63256.77777777778</v>
      </c>
      <c r="M8" s="70">
        <f t="shared" si="0"/>
        <v>56931.1</v>
      </c>
      <c r="N8" s="70">
        <f t="shared" si="0"/>
        <v>51755.545454545456</v>
      </c>
      <c r="O8" s="70">
        <f t="shared" si="0"/>
        <v>47442.583333333336</v>
      </c>
      <c r="P8" s="70">
        <f t="shared" si="0"/>
        <v>43793.153846153844</v>
      </c>
      <c r="Q8" s="70">
        <f t="shared" si="0"/>
        <v>40665.07142857143</v>
      </c>
      <c r="R8" s="70">
        <f t="shared" si="0"/>
        <v>37954.066666666666</v>
      </c>
      <c r="S8" s="70">
        <f t="shared" si="0"/>
        <v>35581.9375</v>
      </c>
      <c r="T8" s="70">
        <f t="shared" si="0"/>
        <v>33488.882352941175</v>
      </c>
      <c r="U8" s="70">
        <f t="shared" si="0"/>
        <v>31628.38888888889</v>
      </c>
      <c r="V8" s="70">
        <f t="shared" si="0"/>
        <v>29963.736842105263</v>
      </c>
      <c r="W8" s="70">
        <f t="shared" si="0"/>
        <v>28465.55</v>
      </c>
      <c r="X8" s="70">
        <f t="shared" si="0"/>
        <v>27110.04761904762</v>
      </c>
      <c r="Y8" s="70">
        <f t="shared" si="0"/>
        <v>25877.772727272728</v>
      </c>
      <c r="Z8" s="70">
        <f t="shared" si="0"/>
        <v>24752.652173913044</v>
      </c>
      <c r="AA8" s="70">
        <f t="shared" si="0"/>
        <v>23721.291666666668</v>
      </c>
      <c r="AB8" s="70">
        <f t="shared" si="0"/>
        <v>22772.44</v>
      </c>
      <c r="AC8" s="70">
        <f t="shared" si="0"/>
        <v>21896.576923076922</v>
      </c>
      <c r="AD8" s="70">
        <f t="shared" si="0"/>
        <v>21085.59259259259</v>
      </c>
      <c r="AE8" s="70">
        <f t="shared" si="0"/>
        <v>20332.535714285714</v>
      </c>
      <c r="AF8" s="70">
        <f t="shared" si="0"/>
        <v>19631.41379310345</v>
      </c>
      <c r="AG8" s="70">
        <f t="shared" si="0"/>
        <v>18977.033333333333</v>
      </c>
      <c r="AH8" s="70">
        <f t="shared" si="0"/>
        <v>18364.870967741936</v>
      </c>
      <c r="AI8" s="70">
        <f t="shared" si="0"/>
        <v>17790.96875</v>
      </c>
      <c r="AJ8" s="70">
        <f t="shared" si="0"/>
        <v>17251.848484848484</v>
      </c>
      <c r="AK8" s="70">
        <f t="shared" si="0"/>
        <v>16744.441176470587</v>
      </c>
      <c r="AL8" s="70">
        <f t="shared" si="0"/>
        <v>16266.028571428571</v>
      </c>
      <c r="AM8" s="70">
        <f t="shared" si="0"/>
        <v>15814.194444444445</v>
      </c>
      <c r="AN8" s="70">
        <f t="shared" si="0"/>
        <v>15386.783783783783</v>
      </c>
      <c r="AO8" s="70">
        <f t="shared" si="0"/>
        <v>14981.868421052632</v>
      </c>
      <c r="AP8" s="70">
        <f t="shared" si="0"/>
        <v>14597.71794871795</v>
      </c>
      <c r="AQ8" s="70">
        <f t="shared" si="0"/>
        <v>14232.775</v>
      </c>
      <c r="AR8" s="70">
        <f t="shared" si="0"/>
        <v>13885.634146341463</v>
      </c>
      <c r="AS8" s="70">
        <f t="shared" si="0"/>
        <v>13555.02380952381</v>
      </c>
      <c r="AT8" s="70">
        <f t="shared" si="0"/>
        <v>13239.790697674418</v>
      </c>
      <c r="AU8" s="70">
        <f t="shared" si="0"/>
        <v>12938.886363636364</v>
      </c>
      <c r="AV8" s="70">
        <f t="shared" si="0"/>
        <v>12651.355555555556</v>
      </c>
      <c r="AW8" s="70">
        <f t="shared" si="0"/>
        <v>12376.326086956522</v>
      </c>
      <c r="AX8" s="70">
        <f t="shared" si="0"/>
        <v>12113</v>
      </c>
      <c r="AY8" s="70">
        <f t="shared" si="0"/>
        <v>11860.645833333334</v>
      </c>
      <c r="AZ8" s="70">
        <f t="shared" si="0"/>
        <v>11618.591836734693</v>
      </c>
      <c r="BA8" s="70">
        <f t="shared" si="0"/>
        <v>11386.22</v>
      </c>
      <c r="BB8" s="70">
        <f t="shared" si="0"/>
        <v>11162.960784313726</v>
      </c>
    </row>
    <row r="9" spans="2:54" ht="12.75">
      <c r="B9" s="67" t="s">
        <v>18</v>
      </c>
      <c r="C9" s="68">
        <v>446549</v>
      </c>
      <c r="D9" s="70">
        <f>$C9/D$3</f>
        <v>446549</v>
      </c>
      <c r="E9" s="70">
        <f t="shared" si="0"/>
        <v>223274.5</v>
      </c>
      <c r="F9" s="70">
        <f t="shared" si="0"/>
        <v>148849.66666666666</v>
      </c>
      <c r="G9" s="70">
        <f t="shared" si="0"/>
        <v>111637.25</v>
      </c>
      <c r="H9" s="70">
        <f t="shared" si="0"/>
        <v>89309.8</v>
      </c>
      <c r="I9" s="70">
        <f t="shared" si="0"/>
        <v>74424.83333333333</v>
      </c>
      <c r="J9" s="70">
        <f t="shared" si="0"/>
        <v>63792.71428571428</v>
      </c>
      <c r="K9" s="70">
        <f t="shared" si="0"/>
        <v>55818.625</v>
      </c>
      <c r="L9" s="70">
        <f t="shared" si="0"/>
        <v>49616.555555555555</v>
      </c>
      <c r="M9" s="70">
        <f t="shared" si="0"/>
        <v>44654.9</v>
      </c>
      <c r="N9" s="70">
        <f t="shared" si="0"/>
        <v>40595.36363636364</v>
      </c>
      <c r="O9" s="70">
        <f t="shared" si="0"/>
        <v>37212.416666666664</v>
      </c>
      <c r="P9" s="70">
        <f t="shared" si="0"/>
        <v>34349.92307692308</v>
      </c>
      <c r="Q9" s="70">
        <f t="shared" si="0"/>
        <v>31896.35714285714</v>
      </c>
      <c r="R9" s="70">
        <f t="shared" si="0"/>
        <v>29769.933333333334</v>
      </c>
      <c r="S9" s="70">
        <f t="shared" si="0"/>
        <v>27909.3125</v>
      </c>
      <c r="T9" s="70">
        <f t="shared" si="0"/>
        <v>26267.58823529412</v>
      </c>
      <c r="U9" s="70">
        <f t="shared" si="0"/>
        <v>24808.277777777777</v>
      </c>
      <c r="V9" s="70">
        <f t="shared" si="0"/>
        <v>23502.57894736842</v>
      </c>
      <c r="W9" s="70">
        <f t="shared" si="0"/>
        <v>22327.45</v>
      </c>
      <c r="X9" s="70">
        <f t="shared" si="0"/>
        <v>21264.238095238095</v>
      </c>
      <c r="Y9" s="70">
        <f aca="true" t="shared" si="1" ref="E9:BB11">$C9/Y$3</f>
        <v>20297.68181818182</v>
      </c>
      <c r="Z9" s="70">
        <f t="shared" si="1"/>
        <v>19415.17391304348</v>
      </c>
      <c r="AA9" s="70">
        <f t="shared" si="1"/>
        <v>18606.208333333332</v>
      </c>
      <c r="AB9" s="70">
        <f t="shared" si="1"/>
        <v>17861.96</v>
      </c>
      <c r="AC9" s="70">
        <f t="shared" si="1"/>
        <v>17174.96153846154</v>
      </c>
      <c r="AD9" s="70">
        <f t="shared" si="1"/>
        <v>16538.85185185185</v>
      </c>
      <c r="AE9" s="70">
        <f t="shared" si="1"/>
        <v>15948.17857142857</v>
      </c>
      <c r="AF9" s="70">
        <f t="shared" si="1"/>
        <v>15398.241379310344</v>
      </c>
      <c r="AG9" s="70">
        <f t="shared" si="1"/>
        <v>14884.966666666667</v>
      </c>
      <c r="AH9" s="70">
        <f t="shared" si="1"/>
        <v>14404.806451612903</v>
      </c>
      <c r="AI9" s="70">
        <f t="shared" si="1"/>
        <v>13954.65625</v>
      </c>
      <c r="AJ9" s="70">
        <f t="shared" si="1"/>
        <v>13531.787878787878</v>
      </c>
      <c r="AK9" s="70">
        <f t="shared" si="1"/>
        <v>13133.79411764706</v>
      </c>
      <c r="AL9" s="70">
        <f t="shared" si="1"/>
        <v>12758.542857142857</v>
      </c>
      <c r="AM9" s="70">
        <f t="shared" si="1"/>
        <v>12404.138888888889</v>
      </c>
      <c r="AN9" s="70">
        <f t="shared" si="1"/>
        <v>12068.891891891892</v>
      </c>
      <c r="AO9" s="70">
        <f t="shared" si="1"/>
        <v>11751.28947368421</v>
      </c>
      <c r="AP9" s="70">
        <f t="shared" si="1"/>
        <v>11449.97435897436</v>
      </c>
      <c r="AQ9" s="70">
        <f t="shared" si="1"/>
        <v>11163.725</v>
      </c>
      <c r="AR9" s="70">
        <f t="shared" si="1"/>
        <v>10891.439024390244</v>
      </c>
      <c r="AS9" s="70">
        <f t="shared" si="1"/>
        <v>10632.119047619048</v>
      </c>
      <c r="AT9" s="70">
        <f t="shared" si="1"/>
        <v>10384.860465116279</v>
      </c>
      <c r="AU9" s="70">
        <f t="shared" si="1"/>
        <v>10148.84090909091</v>
      </c>
      <c r="AV9" s="70">
        <f t="shared" si="1"/>
        <v>9923.31111111111</v>
      </c>
      <c r="AW9" s="70">
        <f t="shared" si="1"/>
        <v>9707.58695652174</v>
      </c>
      <c r="AX9" s="70">
        <f t="shared" si="1"/>
        <v>9501.04255319149</v>
      </c>
      <c r="AY9" s="70">
        <f t="shared" si="1"/>
        <v>9303.104166666666</v>
      </c>
      <c r="AZ9" s="70">
        <f t="shared" si="1"/>
        <v>9113.244897959185</v>
      </c>
      <c r="BA9" s="70">
        <f t="shared" si="1"/>
        <v>8930.98</v>
      </c>
      <c r="BB9" s="70">
        <f t="shared" si="1"/>
        <v>8755.862745098038</v>
      </c>
    </row>
    <row r="10" spans="2:54" ht="12.75">
      <c r="B10" s="67" t="s">
        <v>19</v>
      </c>
      <c r="C10" s="68">
        <v>386340</v>
      </c>
      <c r="D10" s="70">
        <f>$C10/D$3</f>
        <v>386340</v>
      </c>
      <c r="E10" s="70">
        <f t="shared" si="1"/>
        <v>193170</v>
      </c>
      <c r="F10" s="70">
        <f t="shared" si="1"/>
        <v>128780</v>
      </c>
      <c r="G10" s="70">
        <f t="shared" si="1"/>
        <v>96585</v>
      </c>
      <c r="H10" s="70">
        <f t="shared" si="1"/>
        <v>77268</v>
      </c>
      <c r="I10" s="70">
        <f t="shared" si="1"/>
        <v>64390</v>
      </c>
      <c r="J10" s="70">
        <f t="shared" si="1"/>
        <v>55191.42857142857</v>
      </c>
      <c r="K10" s="70">
        <f t="shared" si="1"/>
        <v>48292.5</v>
      </c>
      <c r="L10" s="70">
        <f t="shared" si="1"/>
        <v>42926.666666666664</v>
      </c>
      <c r="M10" s="70">
        <f t="shared" si="1"/>
        <v>38634</v>
      </c>
      <c r="N10" s="70">
        <f t="shared" si="1"/>
        <v>35121.818181818184</v>
      </c>
      <c r="O10" s="70">
        <f t="shared" si="1"/>
        <v>32195</v>
      </c>
      <c r="P10" s="70">
        <f t="shared" si="1"/>
        <v>29718.46153846154</v>
      </c>
      <c r="Q10" s="70">
        <f t="shared" si="1"/>
        <v>27595.714285714286</v>
      </c>
      <c r="R10" s="70">
        <f t="shared" si="1"/>
        <v>25756</v>
      </c>
      <c r="S10" s="70">
        <f t="shared" si="1"/>
        <v>24146.25</v>
      </c>
      <c r="T10" s="70">
        <f t="shared" si="1"/>
        <v>22725.882352941175</v>
      </c>
      <c r="U10" s="70">
        <f t="shared" si="1"/>
        <v>21463.333333333332</v>
      </c>
      <c r="V10" s="70">
        <f t="shared" si="1"/>
        <v>20333.684210526317</v>
      </c>
      <c r="W10" s="70">
        <f t="shared" si="1"/>
        <v>19317</v>
      </c>
      <c r="X10" s="70">
        <f t="shared" si="1"/>
        <v>18397.14285714286</v>
      </c>
      <c r="Y10" s="70">
        <f t="shared" si="1"/>
        <v>17560.909090909092</v>
      </c>
      <c r="Z10" s="70">
        <f t="shared" si="1"/>
        <v>16797.391304347828</v>
      </c>
      <c r="AA10" s="70">
        <f t="shared" si="1"/>
        <v>16097.5</v>
      </c>
      <c r="AB10" s="70">
        <f t="shared" si="1"/>
        <v>15453.6</v>
      </c>
      <c r="AC10" s="70">
        <f t="shared" si="1"/>
        <v>14859.23076923077</v>
      </c>
      <c r="AD10" s="70">
        <f t="shared" si="1"/>
        <v>14308.888888888889</v>
      </c>
      <c r="AE10" s="70">
        <f t="shared" si="1"/>
        <v>13797.857142857143</v>
      </c>
      <c r="AF10" s="70">
        <f t="shared" si="1"/>
        <v>13322.068965517241</v>
      </c>
      <c r="AG10" s="70">
        <f t="shared" si="1"/>
        <v>12878</v>
      </c>
      <c r="AH10" s="70">
        <f t="shared" si="1"/>
        <v>12462.58064516129</v>
      </c>
      <c r="AI10" s="70">
        <f t="shared" si="1"/>
        <v>12073.125</v>
      </c>
      <c r="AJ10" s="70">
        <f t="shared" si="1"/>
        <v>11707.272727272728</v>
      </c>
      <c r="AK10" s="70">
        <f t="shared" si="1"/>
        <v>11362.941176470587</v>
      </c>
      <c r="AL10" s="70">
        <f t="shared" si="1"/>
        <v>11038.285714285714</v>
      </c>
      <c r="AM10" s="70">
        <f t="shared" si="1"/>
        <v>10731.666666666666</v>
      </c>
      <c r="AN10" s="70">
        <f t="shared" si="1"/>
        <v>10441.621621621622</v>
      </c>
      <c r="AO10" s="70">
        <f t="shared" si="1"/>
        <v>10166.842105263158</v>
      </c>
      <c r="AP10" s="70">
        <f t="shared" si="1"/>
        <v>9906.153846153846</v>
      </c>
      <c r="AQ10" s="70">
        <f t="shared" si="1"/>
        <v>9658.5</v>
      </c>
      <c r="AR10" s="70">
        <f t="shared" si="1"/>
        <v>9422.926829268292</v>
      </c>
      <c r="AS10" s="70">
        <f t="shared" si="1"/>
        <v>9198.57142857143</v>
      </c>
      <c r="AT10" s="70">
        <f t="shared" si="1"/>
        <v>8984.651162790698</v>
      </c>
      <c r="AU10" s="70">
        <f t="shared" si="1"/>
        <v>8780.454545454546</v>
      </c>
      <c r="AV10" s="70">
        <f t="shared" si="1"/>
        <v>8585.333333333334</v>
      </c>
      <c r="AW10" s="70">
        <f t="shared" si="1"/>
        <v>8398.695652173914</v>
      </c>
      <c r="AX10" s="70">
        <f t="shared" si="1"/>
        <v>8220</v>
      </c>
      <c r="AY10" s="70">
        <f t="shared" si="1"/>
        <v>8048.75</v>
      </c>
      <c r="AZ10" s="70">
        <f t="shared" si="1"/>
        <v>7884.489795918367</v>
      </c>
      <c r="BA10" s="70">
        <f t="shared" si="1"/>
        <v>7726.8</v>
      </c>
      <c r="BB10" s="70">
        <f t="shared" si="1"/>
        <v>7575.294117647059</v>
      </c>
    </row>
    <row r="11" spans="2:54" ht="12.75">
      <c r="B11" s="67" t="s">
        <v>20</v>
      </c>
      <c r="C11" s="68">
        <v>324707</v>
      </c>
      <c r="D11" s="70">
        <f>$C11/D$3</f>
        <v>324707</v>
      </c>
      <c r="E11" s="70">
        <f t="shared" si="1"/>
        <v>162353.5</v>
      </c>
      <c r="F11" s="70">
        <f t="shared" si="1"/>
        <v>108235.66666666667</v>
      </c>
      <c r="G11" s="70">
        <f t="shared" si="1"/>
        <v>81176.75</v>
      </c>
      <c r="H11" s="70">
        <f t="shared" si="1"/>
        <v>64941.4</v>
      </c>
      <c r="I11" s="70">
        <f t="shared" si="1"/>
        <v>54117.833333333336</v>
      </c>
      <c r="J11" s="70">
        <f t="shared" si="1"/>
        <v>46386.71428571428</v>
      </c>
      <c r="K11" s="70">
        <f t="shared" si="1"/>
        <v>40588.375</v>
      </c>
      <c r="L11" s="70">
        <f t="shared" si="1"/>
        <v>36078.555555555555</v>
      </c>
      <c r="M11" s="70">
        <f t="shared" si="1"/>
        <v>32470.7</v>
      </c>
      <c r="N11" s="70">
        <f t="shared" si="1"/>
        <v>29518.81818181818</v>
      </c>
      <c r="O11" s="70">
        <f t="shared" si="1"/>
        <v>27058.916666666668</v>
      </c>
      <c r="P11" s="70">
        <f t="shared" si="1"/>
        <v>24977.46153846154</v>
      </c>
      <c r="Q11" s="70">
        <f t="shared" si="1"/>
        <v>23193.35714285714</v>
      </c>
      <c r="R11" s="70">
        <f t="shared" si="1"/>
        <v>21647.133333333335</v>
      </c>
      <c r="S11" s="70">
        <f t="shared" si="1"/>
        <v>20294.1875</v>
      </c>
      <c r="T11" s="70">
        <f t="shared" si="1"/>
        <v>19100.41176470588</v>
      </c>
      <c r="U11" s="70">
        <f t="shared" si="1"/>
        <v>18039.277777777777</v>
      </c>
      <c r="V11" s="70">
        <f t="shared" si="1"/>
        <v>17089.842105263157</v>
      </c>
      <c r="W11" s="70">
        <f t="shared" si="1"/>
        <v>16235.35</v>
      </c>
      <c r="X11" s="70">
        <f t="shared" si="1"/>
        <v>15462.238095238095</v>
      </c>
      <c r="Y11" s="70">
        <f t="shared" si="1"/>
        <v>14759.40909090909</v>
      </c>
      <c r="Z11" s="70">
        <f t="shared" si="1"/>
        <v>14117.695652173914</v>
      </c>
      <c r="AA11" s="70">
        <f t="shared" si="1"/>
        <v>13529.458333333334</v>
      </c>
      <c r="AB11" s="70">
        <f t="shared" si="1"/>
        <v>12988.28</v>
      </c>
      <c r="AC11" s="70">
        <f t="shared" si="1"/>
        <v>12488.73076923077</v>
      </c>
      <c r="AD11" s="70">
        <f t="shared" si="1"/>
        <v>12026.185185185184</v>
      </c>
      <c r="AE11" s="70">
        <f t="shared" si="1"/>
        <v>11596.67857142857</v>
      </c>
      <c r="AF11" s="70">
        <f t="shared" si="1"/>
        <v>11196.793103448275</v>
      </c>
      <c r="AG11" s="70">
        <f t="shared" si="1"/>
        <v>10823.566666666668</v>
      </c>
      <c r="AH11" s="70">
        <f t="shared" si="1"/>
        <v>10474.41935483871</v>
      </c>
      <c r="AI11" s="70">
        <f t="shared" si="1"/>
        <v>10147.09375</v>
      </c>
      <c r="AJ11" s="70">
        <f t="shared" si="1"/>
        <v>9839.60606060606</v>
      </c>
      <c r="AK11" s="70">
        <f t="shared" si="1"/>
        <v>9550.20588235294</v>
      </c>
      <c r="AL11" s="70">
        <f t="shared" si="1"/>
        <v>9277.342857142858</v>
      </c>
      <c r="AM11" s="70">
        <f t="shared" si="1"/>
        <v>9019.638888888889</v>
      </c>
      <c r="AN11" s="70">
        <f t="shared" si="1"/>
        <v>8775.864864864865</v>
      </c>
      <c r="AO11" s="70">
        <f t="shared" si="1"/>
        <v>8544.921052631578</v>
      </c>
      <c r="AP11" s="70">
        <f t="shared" si="1"/>
        <v>8325.820512820514</v>
      </c>
      <c r="AQ11" s="70">
        <f t="shared" si="1"/>
        <v>8117.675</v>
      </c>
      <c r="AR11" s="70">
        <f t="shared" si="1"/>
        <v>7919.682926829269</v>
      </c>
      <c r="AS11" s="70">
        <f t="shared" si="1"/>
        <v>7731.119047619048</v>
      </c>
      <c r="AT11" s="70">
        <f t="shared" si="1"/>
        <v>7551.325581395349</v>
      </c>
      <c r="AU11" s="70">
        <f t="shared" si="1"/>
        <v>7379.704545454545</v>
      </c>
      <c r="AV11" s="70">
        <f t="shared" si="1"/>
        <v>7215.711111111111</v>
      </c>
      <c r="AW11" s="70">
        <f t="shared" si="1"/>
        <v>7058.847826086957</v>
      </c>
      <c r="AX11" s="70">
        <f t="shared" si="1"/>
        <v>6908.659574468085</v>
      </c>
      <c r="AY11" s="70">
        <f t="shared" si="1"/>
        <v>6764.729166666667</v>
      </c>
      <c r="AZ11" s="70">
        <f t="shared" si="1"/>
        <v>6626.673469387755</v>
      </c>
      <c r="BA11" s="70">
        <f t="shared" si="1"/>
        <v>6494.14</v>
      </c>
      <c r="BB11" s="70">
        <f t="shared" si="1"/>
        <v>6366.803921568628</v>
      </c>
    </row>
    <row r="12" spans="2:54" ht="12.75">
      <c r="B12" s="67"/>
      <c r="C12" s="68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</row>
    <row r="14" spans="4:33" ht="30" customHeight="1">
      <c r="D14" s="69" t="s">
        <v>56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2:54" ht="12.75">
      <c r="B15" s="67" t="s">
        <v>13</v>
      </c>
      <c r="D15" s="71">
        <f>RANK(D4,$D$4:$BB$11)</f>
        <v>1</v>
      </c>
      <c r="E15" s="71">
        <f aca="true" t="shared" si="2" ref="E15:BB20">RANK(E4,$D$4:$BB$11)</f>
        <v>4</v>
      </c>
      <c r="F15" s="71">
        <f t="shared" si="2"/>
        <v>7</v>
      </c>
      <c r="G15" s="71">
        <f t="shared" si="2"/>
        <v>12</v>
      </c>
      <c r="H15" s="71">
        <f t="shared" si="2"/>
        <v>16</v>
      </c>
      <c r="I15" s="71">
        <f t="shared" si="2"/>
        <v>19</v>
      </c>
      <c r="J15" s="71">
        <f t="shared" si="2"/>
        <v>23</v>
      </c>
      <c r="K15" s="71">
        <f t="shared" si="2"/>
        <v>28</v>
      </c>
      <c r="L15" s="71">
        <f t="shared" si="2"/>
        <v>30</v>
      </c>
      <c r="M15" s="71">
        <f t="shared" si="2"/>
        <v>35</v>
      </c>
      <c r="N15" s="71">
        <f t="shared" si="2"/>
        <v>38</v>
      </c>
      <c r="O15" s="71">
        <f t="shared" si="2"/>
        <v>42</v>
      </c>
      <c r="P15" s="71">
        <f t="shared" si="2"/>
        <v>45</v>
      </c>
      <c r="Q15" s="71">
        <f t="shared" si="2"/>
        <v>51</v>
      </c>
      <c r="R15" s="71">
        <f t="shared" si="2"/>
        <v>52</v>
      </c>
      <c r="S15" s="71">
        <f t="shared" si="2"/>
        <v>58</v>
      </c>
      <c r="T15" s="71">
        <f t="shared" si="2"/>
        <v>61</v>
      </c>
      <c r="U15" s="71">
        <f t="shared" si="2"/>
        <v>64</v>
      </c>
      <c r="V15" s="71">
        <f t="shared" si="2"/>
        <v>69</v>
      </c>
      <c r="W15" s="71">
        <f t="shared" si="2"/>
        <v>74</v>
      </c>
      <c r="X15" s="71">
        <f t="shared" si="2"/>
        <v>77</v>
      </c>
      <c r="Y15" s="71">
        <f t="shared" si="2"/>
        <v>79</v>
      </c>
      <c r="Z15" s="71">
        <f t="shared" si="2"/>
        <v>85</v>
      </c>
      <c r="AA15" s="71">
        <f t="shared" si="2"/>
        <v>88</v>
      </c>
      <c r="AB15" s="71">
        <f t="shared" si="2"/>
        <v>92</v>
      </c>
      <c r="AC15" s="71">
        <f t="shared" si="2"/>
        <v>95</v>
      </c>
      <c r="AD15" s="71">
        <f t="shared" si="2"/>
        <v>100</v>
      </c>
      <c r="AE15" s="71">
        <f t="shared" si="2"/>
        <v>103</v>
      </c>
      <c r="AF15" s="71">
        <f t="shared" si="2"/>
        <v>108</v>
      </c>
      <c r="AG15" s="71">
        <f t="shared" si="2"/>
        <v>110</v>
      </c>
      <c r="AH15" s="71">
        <f t="shared" si="2"/>
        <v>116</v>
      </c>
      <c r="AI15" s="71">
        <f t="shared" si="2"/>
        <v>119</v>
      </c>
      <c r="AJ15" s="71">
        <f t="shared" si="2"/>
        <v>122</v>
      </c>
      <c r="AK15" s="71">
        <f t="shared" si="2"/>
        <v>126</v>
      </c>
      <c r="AL15" s="71">
        <f t="shared" si="2"/>
        <v>130</v>
      </c>
      <c r="AM15" s="71">
        <f t="shared" si="2"/>
        <v>132</v>
      </c>
      <c r="AN15" s="71">
        <f t="shared" si="2"/>
        <v>138</v>
      </c>
      <c r="AO15" s="71">
        <f t="shared" si="2"/>
        <v>142</v>
      </c>
      <c r="AP15" s="71">
        <f t="shared" si="2"/>
        <v>145</v>
      </c>
      <c r="AQ15" s="71">
        <f t="shared" si="2"/>
        <v>150</v>
      </c>
      <c r="AR15" s="71">
        <f t="shared" si="2"/>
        <v>153</v>
      </c>
      <c r="AS15" s="71">
        <f t="shared" si="2"/>
        <v>158</v>
      </c>
      <c r="AT15" s="71">
        <f t="shared" si="2"/>
        <v>161</v>
      </c>
      <c r="AU15" s="71">
        <f t="shared" si="2"/>
        <v>165</v>
      </c>
      <c r="AV15" s="71">
        <f t="shared" si="2"/>
        <v>167</v>
      </c>
      <c r="AW15" s="71">
        <f t="shared" si="2"/>
        <v>172</v>
      </c>
      <c r="AX15" s="71">
        <f t="shared" si="2"/>
        <v>177</v>
      </c>
      <c r="AY15" s="71">
        <f t="shared" si="2"/>
        <v>179</v>
      </c>
      <c r="AZ15" s="71">
        <f t="shared" si="2"/>
        <v>183</v>
      </c>
      <c r="BA15" s="71">
        <f t="shared" si="2"/>
        <v>189</v>
      </c>
      <c r="BB15" s="71">
        <f t="shared" si="2"/>
        <v>191</v>
      </c>
    </row>
    <row r="16" spans="2:54" ht="12.75">
      <c r="B16" s="67" t="s">
        <v>14</v>
      </c>
      <c r="D16" s="71">
        <f>RANK(D5,$D$4:$BB$11)</f>
        <v>2</v>
      </c>
      <c r="E16" s="71">
        <f>RANK(E5,$D$4:$BB$11)</f>
        <v>8</v>
      </c>
      <c r="F16" s="71">
        <f>RANK(F5,$D$4:$BB$11)</f>
        <v>15</v>
      </c>
      <c r="G16" s="71">
        <f>RANK(G5,$D$4:$BB$11)</f>
        <v>20</v>
      </c>
      <c r="H16" s="71">
        <f>RANK(H5,$D$4:$BB$11)</f>
        <v>24</v>
      </c>
      <c r="I16" s="71">
        <f>RANK(I5,$D$4:$BB$11)</f>
        <v>32</v>
      </c>
      <c r="J16" s="71">
        <f>RANK(J5,$D$4:$BB$11)</f>
        <v>37</v>
      </c>
      <c r="K16" s="71">
        <f>RANK(K5,$D$4:$BB$11)</f>
        <v>43</v>
      </c>
      <c r="L16" s="71">
        <f>RANK(L5,$D$4:$BB$11)</f>
        <v>50</v>
      </c>
      <c r="M16" s="71">
        <f>RANK(M5,$D$4:$BB$11)</f>
        <v>53</v>
      </c>
      <c r="N16" s="71">
        <f>RANK(N5,$D$4:$BB$11)</f>
        <v>60</v>
      </c>
      <c r="O16" s="71">
        <f>RANK(O5,$D$4:$BB$11)</f>
        <v>67</v>
      </c>
      <c r="P16" s="71">
        <f>RANK(P5,$D$4:$BB$11)</f>
        <v>71</v>
      </c>
      <c r="Q16" s="71">
        <f>RANK(Q5,$D$4:$BB$11)</f>
        <v>78</v>
      </c>
      <c r="R16" s="71">
        <f>RANK(R5,$D$4:$BB$11)</f>
        <v>82</v>
      </c>
      <c r="S16" s="71">
        <f>RANK(S5,$D$4:$BB$11)</f>
        <v>90</v>
      </c>
      <c r="T16" s="71">
        <f t="shared" si="2"/>
        <v>93</v>
      </c>
      <c r="U16" s="71">
        <f t="shared" si="2"/>
        <v>102</v>
      </c>
      <c r="V16" s="71">
        <f t="shared" si="2"/>
        <v>107</v>
      </c>
      <c r="W16" s="71">
        <f t="shared" si="2"/>
        <v>111</v>
      </c>
      <c r="X16" s="71">
        <f t="shared" si="2"/>
        <v>118</v>
      </c>
      <c r="Y16" s="71">
        <f t="shared" si="2"/>
        <v>124</v>
      </c>
      <c r="Z16" s="71">
        <f t="shared" si="2"/>
        <v>129</v>
      </c>
      <c r="AA16" s="71">
        <f t="shared" si="2"/>
        <v>137</v>
      </c>
      <c r="AB16" s="71">
        <f t="shared" si="2"/>
        <v>140</v>
      </c>
      <c r="AC16" s="71">
        <f t="shared" si="2"/>
        <v>146</v>
      </c>
      <c r="AD16" s="71">
        <f t="shared" si="2"/>
        <v>152</v>
      </c>
      <c r="AE16" s="71">
        <f t="shared" si="2"/>
        <v>159</v>
      </c>
      <c r="AF16" s="71">
        <f t="shared" si="2"/>
        <v>164</v>
      </c>
      <c r="AG16" s="71">
        <f t="shared" si="2"/>
        <v>169</v>
      </c>
      <c r="AH16" s="71">
        <f t="shared" si="2"/>
        <v>176</v>
      </c>
      <c r="AI16" s="71">
        <f t="shared" si="2"/>
        <v>181</v>
      </c>
      <c r="AJ16" s="71">
        <f t="shared" si="2"/>
        <v>188</v>
      </c>
      <c r="AK16" s="71">
        <f t="shared" si="2"/>
        <v>193</v>
      </c>
      <c r="AL16" s="71">
        <f t="shared" si="2"/>
        <v>197</v>
      </c>
      <c r="AM16" s="71">
        <f t="shared" si="2"/>
        <v>202</v>
      </c>
      <c r="AN16" s="71">
        <f t="shared" si="2"/>
        <v>206</v>
      </c>
      <c r="AO16" s="71">
        <f t="shared" si="2"/>
        <v>211</v>
      </c>
      <c r="AP16" s="71">
        <f t="shared" si="2"/>
        <v>214</v>
      </c>
      <c r="AQ16" s="71">
        <f t="shared" si="2"/>
        <v>218</v>
      </c>
      <c r="AR16" s="71">
        <f t="shared" si="2"/>
        <v>223</v>
      </c>
      <c r="AS16" s="71">
        <f t="shared" si="2"/>
        <v>227</v>
      </c>
      <c r="AT16" s="71">
        <f t="shared" si="2"/>
        <v>232</v>
      </c>
      <c r="AU16" s="71">
        <f t="shared" si="2"/>
        <v>236</v>
      </c>
      <c r="AV16" s="71">
        <f t="shared" si="2"/>
        <v>239</v>
      </c>
      <c r="AW16" s="71">
        <f t="shared" si="2"/>
        <v>245</v>
      </c>
      <c r="AX16" s="71">
        <f t="shared" si="2"/>
        <v>248</v>
      </c>
      <c r="AY16" s="71">
        <f t="shared" si="2"/>
        <v>255</v>
      </c>
      <c r="AZ16" s="71">
        <f t="shared" si="2"/>
        <v>257</v>
      </c>
      <c r="BA16" s="71">
        <f t="shared" si="2"/>
        <v>261</v>
      </c>
      <c r="BB16" s="71">
        <f t="shared" si="2"/>
        <v>266</v>
      </c>
    </row>
    <row r="17" spans="2:54" ht="12.75">
      <c r="B17" s="67" t="s">
        <v>15</v>
      </c>
      <c r="D17" s="71">
        <f>RANK(D6,$D$4:$BB$11)</f>
        <v>3</v>
      </c>
      <c r="E17" s="71">
        <f t="shared" si="2"/>
        <v>11</v>
      </c>
      <c r="F17" s="71">
        <f t="shared" si="2"/>
        <v>18</v>
      </c>
      <c r="G17" s="71">
        <f t="shared" si="2"/>
        <v>26</v>
      </c>
      <c r="H17" s="71">
        <f t="shared" si="2"/>
        <v>33</v>
      </c>
      <c r="I17" s="71">
        <f t="shared" si="2"/>
        <v>41</v>
      </c>
      <c r="J17" s="71">
        <f t="shared" si="2"/>
        <v>48</v>
      </c>
      <c r="K17" s="71">
        <f t="shared" si="2"/>
        <v>55</v>
      </c>
      <c r="L17" s="71">
        <f t="shared" si="2"/>
        <v>62</v>
      </c>
      <c r="M17" s="71">
        <f t="shared" si="2"/>
        <v>70</v>
      </c>
      <c r="N17" s="71">
        <f t="shared" si="2"/>
        <v>76</v>
      </c>
      <c r="O17" s="71">
        <f t="shared" si="2"/>
        <v>84</v>
      </c>
      <c r="P17" s="71">
        <f t="shared" si="2"/>
        <v>91</v>
      </c>
      <c r="Q17" s="71">
        <f t="shared" si="2"/>
        <v>99</v>
      </c>
      <c r="R17" s="71">
        <f t="shared" si="2"/>
        <v>105</v>
      </c>
      <c r="S17" s="71">
        <f t="shared" si="2"/>
        <v>113</v>
      </c>
      <c r="T17" s="71">
        <f t="shared" si="2"/>
        <v>120</v>
      </c>
      <c r="U17" s="71">
        <f t="shared" si="2"/>
        <v>128</v>
      </c>
      <c r="V17" s="71">
        <f t="shared" si="2"/>
        <v>134</v>
      </c>
      <c r="W17" s="71">
        <f t="shared" si="2"/>
        <v>143</v>
      </c>
      <c r="X17" s="71">
        <f t="shared" si="2"/>
        <v>149</v>
      </c>
      <c r="Y17" s="71">
        <f t="shared" si="2"/>
        <v>157</v>
      </c>
      <c r="Z17" s="71">
        <f t="shared" si="2"/>
        <v>162</v>
      </c>
      <c r="AA17" s="71">
        <f t="shared" si="2"/>
        <v>171</v>
      </c>
      <c r="AB17" s="71">
        <f t="shared" si="2"/>
        <v>178</v>
      </c>
      <c r="AC17" s="71">
        <f t="shared" si="2"/>
        <v>186</v>
      </c>
      <c r="AD17" s="71">
        <f t="shared" si="2"/>
        <v>192</v>
      </c>
      <c r="AE17" s="71">
        <f t="shared" si="2"/>
        <v>199</v>
      </c>
      <c r="AF17" s="71">
        <f t="shared" si="2"/>
        <v>204</v>
      </c>
      <c r="AG17" s="71">
        <f t="shared" si="2"/>
        <v>209</v>
      </c>
      <c r="AH17" s="71">
        <f t="shared" si="2"/>
        <v>213</v>
      </c>
      <c r="AI17" s="71">
        <f t="shared" si="2"/>
        <v>220</v>
      </c>
      <c r="AJ17" s="71">
        <f t="shared" si="2"/>
        <v>225</v>
      </c>
      <c r="AK17" s="71">
        <f t="shared" si="2"/>
        <v>231</v>
      </c>
      <c r="AL17" s="71">
        <f t="shared" si="2"/>
        <v>235</v>
      </c>
      <c r="AM17" s="71">
        <f t="shared" si="2"/>
        <v>242</v>
      </c>
      <c r="AN17" s="71">
        <f t="shared" si="2"/>
        <v>246</v>
      </c>
      <c r="AO17" s="71">
        <f t="shared" si="2"/>
        <v>251</v>
      </c>
      <c r="AP17" s="71">
        <f t="shared" si="2"/>
        <v>256</v>
      </c>
      <c r="AQ17" s="71">
        <f t="shared" si="2"/>
        <v>263</v>
      </c>
      <c r="AR17" s="71">
        <f t="shared" si="2"/>
        <v>268</v>
      </c>
      <c r="AS17" s="71">
        <f t="shared" si="2"/>
        <v>272</v>
      </c>
      <c r="AT17" s="71">
        <f t="shared" si="2"/>
        <v>276</v>
      </c>
      <c r="AU17" s="71">
        <f t="shared" si="2"/>
        <v>281</v>
      </c>
      <c r="AV17" s="71">
        <f t="shared" si="2"/>
        <v>284</v>
      </c>
      <c r="AW17" s="71">
        <f t="shared" si="2"/>
        <v>288</v>
      </c>
      <c r="AX17" s="71">
        <f t="shared" si="2"/>
        <v>292</v>
      </c>
      <c r="AY17" s="71">
        <f t="shared" si="2"/>
        <v>297</v>
      </c>
      <c r="AZ17" s="71">
        <f t="shared" si="2"/>
        <v>301</v>
      </c>
      <c r="BA17" s="71">
        <f t="shared" si="2"/>
        <v>305</v>
      </c>
      <c r="BB17" s="71">
        <f t="shared" si="2"/>
        <v>309</v>
      </c>
    </row>
    <row r="18" spans="2:54" ht="12.75">
      <c r="B18" s="67" t="s">
        <v>16</v>
      </c>
      <c r="D18" s="71">
        <f>RANK(D7,$D$4:$BB$11)</f>
        <v>5</v>
      </c>
      <c r="E18" s="71">
        <f t="shared" si="2"/>
        <v>13</v>
      </c>
      <c r="F18" s="71">
        <f t="shared" si="2"/>
        <v>22</v>
      </c>
      <c r="G18" s="71">
        <f t="shared" si="2"/>
        <v>29</v>
      </c>
      <c r="H18" s="71">
        <f t="shared" si="2"/>
        <v>39</v>
      </c>
      <c r="I18" s="71">
        <f t="shared" si="2"/>
        <v>47</v>
      </c>
      <c r="J18" s="71">
        <f t="shared" si="2"/>
        <v>56</v>
      </c>
      <c r="K18" s="71">
        <f t="shared" si="2"/>
        <v>63</v>
      </c>
      <c r="L18" s="71">
        <f t="shared" si="2"/>
        <v>73</v>
      </c>
      <c r="M18" s="71">
        <f t="shared" si="2"/>
        <v>80</v>
      </c>
      <c r="N18" s="71">
        <f t="shared" si="2"/>
        <v>89</v>
      </c>
      <c r="O18" s="71">
        <f t="shared" si="2"/>
        <v>97</v>
      </c>
      <c r="P18" s="71">
        <f t="shared" si="2"/>
        <v>106</v>
      </c>
      <c r="Q18" s="71">
        <f t="shared" si="2"/>
        <v>114</v>
      </c>
      <c r="R18" s="71">
        <f t="shared" si="2"/>
        <v>123</v>
      </c>
      <c r="S18" s="71">
        <f t="shared" si="2"/>
        <v>131</v>
      </c>
      <c r="T18" s="71">
        <f t="shared" si="2"/>
        <v>139</v>
      </c>
      <c r="U18" s="71">
        <f t="shared" si="2"/>
        <v>148</v>
      </c>
      <c r="V18" s="71">
        <f t="shared" si="2"/>
        <v>156</v>
      </c>
      <c r="W18" s="71">
        <f t="shared" si="2"/>
        <v>166</v>
      </c>
      <c r="X18" s="71">
        <f t="shared" si="2"/>
        <v>174</v>
      </c>
      <c r="Y18" s="71">
        <f t="shared" si="2"/>
        <v>180</v>
      </c>
      <c r="Z18" s="71">
        <f t="shared" si="2"/>
        <v>190</v>
      </c>
      <c r="AA18" s="71">
        <f t="shared" si="2"/>
        <v>196</v>
      </c>
      <c r="AB18" s="71">
        <f t="shared" si="2"/>
        <v>203</v>
      </c>
      <c r="AC18" s="71">
        <f t="shared" si="2"/>
        <v>210</v>
      </c>
      <c r="AD18" s="71">
        <f t="shared" si="2"/>
        <v>217</v>
      </c>
      <c r="AE18" s="71">
        <f t="shared" si="2"/>
        <v>221</v>
      </c>
      <c r="AF18" s="71">
        <f t="shared" si="2"/>
        <v>228</v>
      </c>
      <c r="AG18" s="71">
        <f t="shared" si="2"/>
        <v>234</v>
      </c>
      <c r="AH18" s="71">
        <f t="shared" si="2"/>
        <v>240</v>
      </c>
      <c r="AI18" s="71">
        <f t="shared" si="2"/>
        <v>247</v>
      </c>
      <c r="AJ18" s="71">
        <f t="shared" si="2"/>
        <v>254</v>
      </c>
      <c r="AK18" s="71">
        <f t="shared" si="2"/>
        <v>259</v>
      </c>
      <c r="AL18" s="71">
        <f t="shared" si="2"/>
        <v>265</v>
      </c>
      <c r="AM18" s="71">
        <f t="shared" si="2"/>
        <v>270</v>
      </c>
      <c r="AN18" s="71">
        <f t="shared" si="2"/>
        <v>275</v>
      </c>
      <c r="AO18" s="71">
        <f t="shared" si="2"/>
        <v>280</v>
      </c>
      <c r="AP18" s="71">
        <f t="shared" si="2"/>
        <v>285</v>
      </c>
      <c r="AQ18" s="71">
        <f t="shared" si="2"/>
        <v>290</v>
      </c>
      <c r="AR18" s="71">
        <f t="shared" si="2"/>
        <v>294</v>
      </c>
      <c r="AS18" s="71">
        <f t="shared" si="2"/>
        <v>299</v>
      </c>
      <c r="AT18" s="71">
        <f t="shared" si="2"/>
        <v>302</v>
      </c>
      <c r="AU18" s="71">
        <f t="shared" si="2"/>
        <v>308</v>
      </c>
      <c r="AV18" s="71">
        <f t="shared" si="2"/>
        <v>313</v>
      </c>
      <c r="AW18" s="71">
        <f t="shared" si="2"/>
        <v>316</v>
      </c>
      <c r="AX18" s="71">
        <f t="shared" si="2"/>
        <v>320</v>
      </c>
      <c r="AY18" s="71">
        <f t="shared" si="2"/>
        <v>323</v>
      </c>
      <c r="AZ18" s="71">
        <f t="shared" si="2"/>
        <v>326</v>
      </c>
      <c r="BA18" s="71">
        <f t="shared" si="2"/>
        <v>330</v>
      </c>
      <c r="BB18" s="71">
        <f t="shared" si="2"/>
        <v>334</v>
      </c>
    </row>
    <row r="19" spans="2:54" ht="12.75">
      <c r="B19" s="67" t="s">
        <v>17</v>
      </c>
      <c r="D19" s="71">
        <f>RANK(D8,$D$4:$BB$11)</f>
        <v>6</v>
      </c>
      <c r="E19" s="71">
        <f t="shared" si="2"/>
        <v>17</v>
      </c>
      <c r="F19" s="71">
        <f t="shared" si="2"/>
        <v>27</v>
      </c>
      <c r="G19" s="71">
        <f t="shared" si="2"/>
        <v>36</v>
      </c>
      <c r="H19" s="71">
        <f t="shared" si="2"/>
        <v>44</v>
      </c>
      <c r="I19" s="71">
        <f t="shared" si="2"/>
        <v>57</v>
      </c>
      <c r="J19" s="71">
        <f t="shared" si="2"/>
        <v>65</v>
      </c>
      <c r="K19" s="71">
        <f t="shared" si="2"/>
        <v>75</v>
      </c>
      <c r="L19" s="71">
        <f t="shared" si="2"/>
        <v>87</v>
      </c>
      <c r="M19" s="71">
        <f t="shared" si="2"/>
        <v>94</v>
      </c>
      <c r="N19" s="71">
        <f t="shared" si="2"/>
        <v>104</v>
      </c>
      <c r="O19" s="71">
        <f t="shared" si="2"/>
        <v>115</v>
      </c>
      <c r="P19" s="71">
        <f t="shared" si="2"/>
        <v>125</v>
      </c>
      <c r="Q19" s="71">
        <f t="shared" si="2"/>
        <v>133</v>
      </c>
      <c r="R19" s="71">
        <f t="shared" si="2"/>
        <v>144</v>
      </c>
      <c r="S19" s="71">
        <f t="shared" si="2"/>
        <v>154</v>
      </c>
      <c r="T19" s="71">
        <f t="shared" si="2"/>
        <v>163</v>
      </c>
      <c r="U19" s="71">
        <f t="shared" si="2"/>
        <v>175</v>
      </c>
      <c r="V19" s="71">
        <f t="shared" si="2"/>
        <v>182</v>
      </c>
      <c r="W19" s="71">
        <f t="shared" si="2"/>
        <v>194</v>
      </c>
      <c r="X19" s="71">
        <f t="shared" si="2"/>
        <v>200</v>
      </c>
      <c r="Y19" s="71">
        <f t="shared" si="2"/>
        <v>207</v>
      </c>
      <c r="Z19" s="71">
        <f t="shared" si="2"/>
        <v>216</v>
      </c>
      <c r="AA19" s="71">
        <f t="shared" si="2"/>
        <v>222</v>
      </c>
      <c r="AB19" s="71">
        <f t="shared" si="2"/>
        <v>229</v>
      </c>
      <c r="AC19" s="71">
        <f t="shared" si="2"/>
        <v>237</v>
      </c>
      <c r="AD19" s="71">
        <f t="shared" si="2"/>
        <v>244</v>
      </c>
      <c r="AE19" s="71">
        <f t="shared" si="2"/>
        <v>250</v>
      </c>
      <c r="AF19" s="71">
        <f t="shared" si="2"/>
        <v>258</v>
      </c>
      <c r="AG19" s="71">
        <f t="shared" si="2"/>
        <v>267</v>
      </c>
      <c r="AH19" s="71">
        <f t="shared" si="2"/>
        <v>273</v>
      </c>
      <c r="AI19" s="71">
        <f t="shared" si="2"/>
        <v>278</v>
      </c>
      <c r="AJ19" s="71">
        <f t="shared" si="2"/>
        <v>282</v>
      </c>
      <c r="AK19" s="71">
        <f t="shared" si="2"/>
        <v>289</v>
      </c>
      <c r="AL19" s="71">
        <f t="shared" si="2"/>
        <v>293</v>
      </c>
      <c r="AM19" s="71">
        <f t="shared" si="2"/>
        <v>300</v>
      </c>
      <c r="AN19" s="71">
        <f t="shared" si="2"/>
        <v>307</v>
      </c>
      <c r="AO19" s="71">
        <f t="shared" si="2"/>
        <v>310</v>
      </c>
      <c r="AP19" s="71">
        <f t="shared" si="2"/>
        <v>315</v>
      </c>
      <c r="AQ19" s="71">
        <f t="shared" si="2"/>
        <v>319</v>
      </c>
      <c r="AR19" s="71">
        <f t="shared" si="2"/>
        <v>324</v>
      </c>
      <c r="AS19" s="71">
        <f t="shared" si="2"/>
        <v>327</v>
      </c>
      <c r="AT19" s="71">
        <f t="shared" si="2"/>
        <v>332</v>
      </c>
      <c r="AU19" s="71">
        <f t="shared" si="2"/>
        <v>336</v>
      </c>
      <c r="AV19" s="71">
        <f t="shared" si="2"/>
        <v>339</v>
      </c>
      <c r="AW19" s="71">
        <f t="shared" si="2"/>
        <v>343</v>
      </c>
      <c r="AX19" s="71">
        <f t="shared" si="2"/>
        <v>344</v>
      </c>
      <c r="AY19" s="71">
        <f t="shared" si="2"/>
        <v>348</v>
      </c>
      <c r="AZ19" s="71">
        <f t="shared" si="2"/>
        <v>351</v>
      </c>
      <c r="BA19" s="71">
        <f t="shared" si="2"/>
        <v>354</v>
      </c>
      <c r="BB19" s="71">
        <f t="shared" si="2"/>
        <v>358</v>
      </c>
    </row>
    <row r="20" spans="2:54" ht="12.75">
      <c r="B20" s="67" t="s">
        <v>18</v>
      </c>
      <c r="D20" s="71">
        <f>RANK(D9,$D$4:$BB$11)</f>
        <v>9</v>
      </c>
      <c r="E20" s="71">
        <f t="shared" si="2"/>
        <v>21</v>
      </c>
      <c r="F20" s="71">
        <f t="shared" si="2"/>
        <v>34</v>
      </c>
      <c r="G20" s="71">
        <f t="shared" si="2"/>
        <v>46</v>
      </c>
      <c r="H20" s="71">
        <f t="shared" si="2"/>
        <v>59</v>
      </c>
      <c r="I20" s="71">
        <f t="shared" si="2"/>
        <v>72</v>
      </c>
      <c r="J20" s="71">
        <f t="shared" si="2"/>
        <v>86</v>
      </c>
      <c r="K20" s="71">
        <f t="shared" si="2"/>
        <v>96</v>
      </c>
      <c r="L20" s="71">
        <f t="shared" si="2"/>
        <v>109</v>
      </c>
      <c r="M20" s="71">
        <f t="shared" si="2"/>
        <v>121</v>
      </c>
      <c r="N20" s="71">
        <f t="shared" si="2"/>
        <v>135</v>
      </c>
      <c r="O20" s="71">
        <f t="shared" si="2"/>
        <v>147</v>
      </c>
      <c r="P20" s="71">
        <f t="shared" si="2"/>
        <v>160</v>
      </c>
      <c r="Q20" s="71">
        <f t="shared" si="2"/>
        <v>173</v>
      </c>
      <c r="R20" s="71">
        <f t="shared" si="2"/>
        <v>184</v>
      </c>
      <c r="S20" s="71">
        <f t="shared" si="2"/>
        <v>195</v>
      </c>
      <c r="T20" s="71">
        <f t="shared" si="2"/>
        <v>205</v>
      </c>
      <c r="U20" s="71">
        <f t="shared" si="2"/>
        <v>215</v>
      </c>
      <c r="V20" s="71">
        <f t="shared" si="2"/>
        <v>224</v>
      </c>
      <c r="W20" s="71">
        <f t="shared" si="2"/>
        <v>233</v>
      </c>
      <c r="X20" s="71">
        <f t="shared" si="2"/>
        <v>243</v>
      </c>
      <c r="Y20" s="71">
        <f aca="true" t="shared" si="3" ref="E20:BB22">RANK(Y9,$D$4:$BB$11)</f>
        <v>252</v>
      </c>
      <c r="Z20" s="71">
        <f t="shared" si="3"/>
        <v>260</v>
      </c>
      <c r="AA20" s="71">
        <f t="shared" si="3"/>
        <v>269</v>
      </c>
      <c r="AB20" s="71">
        <f t="shared" si="3"/>
        <v>277</v>
      </c>
      <c r="AC20" s="71">
        <f t="shared" si="3"/>
        <v>283</v>
      </c>
      <c r="AD20" s="71">
        <f t="shared" si="3"/>
        <v>291</v>
      </c>
      <c r="AE20" s="71">
        <f t="shared" si="3"/>
        <v>298</v>
      </c>
      <c r="AF20" s="71">
        <f t="shared" si="3"/>
        <v>306</v>
      </c>
      <c r="AG20" s="71">
        <f t="shared" si="3"/>
        <v>311</v>
      </c>
      <c r="AH20" s="71">
        <f t="shared" si="3"/>
        <v>317</v>
      </c>
      <c r="AI20" s="71">
        <f t="shared" si="3"/>
        <v>322</v>
      </c>
      <c r="AJ20" s="71">
        <f t="shared" si="3"/>
        <v>328</v>
      </c>
      <c r="AK20" s="71">
        <f t="shared" si="3"/>
        <v>333</v>
      </c>
      <c r="AL20" s="71">
        <f t="shared" si="3"/>
        <v>338</v>
      </c>
      <c r="AM20" s="71">
        <f t="shared" si="3"/>
        <v>342</v>
      </c>
      <c r="AN20" s="71">
        <f t="shared" si="3"/>
        <v>346</v>
      </c>
      <c r="AO20" s="71">
        <f t="shared" si="3"/>
        <v>349</v>
      </c>
      <c r="AP20" s="71">
        <f t="shared" si="3"/>
        <v>353</v>
      </c>
      <c r="AQ20" s="71">
        <f t="shared" si="3"/>
        <v>357</v>
      </c>
      <c r="AR20" s="71">
        <f t="shared" si="3"/>
        <v>360</v>
      </c>
      <c r="AS20" s="71">
        <f t="shared" si="3"/>
        <v>363</v>
      </c>
      <c r="AT20" s="71">
        <f t="shared" si="3"/>
        <v>366</v>
      </c>
      <c r="AU20" s="71">
        <f t="shared" si="3"/>
        <v>368</v>
      </c>
      <c r="AV20" s="71">
        <f t="shared" si="3"/>
        <v>370</v>
      </c>
      <c r="AW20" s="71">
        <f t="shared" si="3"/>
        <v>373</v>
      </c>
      <c r="AX20" s="71">
        <f t="shared" si="3"/>
        <v>376</v>
      </c>
      <c r="AY20" s="71">
        <f t="shared" si="3"/>
        <v>378</v>
      </c>
      <c r="AZ20" s="71">
        <f t="shared" si="3"/>
        <v>381</v>
      </c>
      <c r="BA20" s="71">
        <f t="shared" si="3"/>
        <v>384</v>
      </c>
      <c r="BB20" s="71">
        <f t="shared" si="3"/>
        <v>387</v>
      </c>
    </row>
    <row r="21" spans="2:54" ht="12.75">
      <c r="B21" s="67" t="s">
        <v>19</v>
      </c>
      <c r="D21" s="71">
        <f>RANK(D10,$D$4:$BB$11)</f>
        <v>10</v>
      </c>
      <c r="E21" s="71">
        <f t="shared" si="3"/>
        <v>25</v>
      </c>
      <c r="F21" s="71">
        <f t="shared" si="3"/>
        <v>40</v>
      </c>
      <c r="G21" s="71">
        <f t="shared" si="3"/>
        <v>54</v>
      </c>
      <c r="H21" s="71">
        <f t="shared" si="3"/>
        <v>68</v>
      </c>
      <c r="I21" s="71">
        <f t="shared" si="3"/>
        <v>83</v>
      </c>
      <c r="J21" s="71">
        <f t="shared" si="3"/>
        <v>98</v>
      </c>
      <c r="K21" s="71">
        <f t="shared" si="3"/>
        <v>112</v>
      </c>
      <c r="L21" s="71">
        <f t="shared" si="3"/>
        <v>127</v>
      </c>
      <c r="M21" s="71">
        <f t="shared" si="3"/>
        <v>141</v>
      </c>
      <c r="N21" s="71">
        <f t="shared" si="3"/>
        <v>155</v>
      </c>
      <c r="O21" s="71">
        <f t="shared" si="3"/>
        <v>170</v>
      </c>
      <c r="P21" s="71">
        <f t="shared" si="3"/>
        <v>185</v>
      </c>
      <c r="Q21" s="71">
        <f t="shared" si="3"/>
        <v>198</v>
      </c>
      <c r="R21" s="71">
        <f t="shared" si="3"/>
        <v>208</v>
      </c>
      <c r="S21" s="71">
        <f t="shared" si="3"/>
        <v>219</v>
      </c>
      <c r="T21" s="71">
        <f t="shared" si="3"/>
        <v>230</v>
      </c>
      <c r="U21" s="71">
        <f t="shared" si="3"/>
        <v>241</v>
      </c>
      <c r="V21" s="71">
        <f t="shared" si="3"/>
        <v>249</v>
      </c>
      <c r="W21" s="71">
        <f t="shared" si="3"/>
        <v>262</v>
      </c>
      <c r="X21" s="71">
        <f t="shared" si="3"/>
        <v>271</v>
      </c>
      <c r="Y21" s="71">
        <f t="shared" si="3"/>
        <v>279</v>
      </c>
      <c r="Z21" s="71">
        <f t="shared" si="3"/>
        <v>287</v>
      </c>
      <c r="AA21" s="71">
        <f t="shared" si="3"/>
        <v>296</v>
      </c>
      <c r="AB21" s="71">
        <f t="shared" si="3"/>
        <v>304</v>
      </c>
      <c r="AC21" s="71">
        <f t="shared" si="3"/>
        <v>312</v>
      </c>
      <c r="AD21" s="71">
        <f t="shared" si="3"/>
        <v>318</v>
      </c>
      <c r="AE21" s="71">
        <f t="shared" si="3"/>
        <v>325</v>
      </c>
      <c r="AF21" s="71">
        <f t="shared" si="3"/>
        <v>331</v>
      </c>
      <c r="AG21" s="71">
        <f t="shared" si="3"/>
        <v>337</v>
      </c>
      <c r="AH21" s="71">
        <f t="shared" si="3"/>
        <v>341</v>
      </c>
      <c r="AI21" s="71">
        <f t="shared" si="3"/>
        <v>345</v>
      </c>
      <c r="AJ21" s="71">
        <f t="shared" si="3"/>
        <v>350</v>
      </c>
      <c r="AK21" s="71">
        <f t="shared" si="3"/>
        <v>355</v>
      </c>
      <c r="AL21" s="71">
        <f t="shared" si="3"/>
        <v>359</v>
      </c>
      <c r="AM21" s="71">
        <f t="shared" si="3"/>
        <v>362</v>
      </c>
      <c r="AN21" s="71">
        <f t="shared" si="3"/>
        <v>365</v>
      </c>
      <c r="AO21" s="71">
        <f t="shared" si="3"/>
        <v>367</v>
      </c>
      <c r="AP21" s="71">
        <f t="shared" si="3"/>
        <v>371</v>
      </c>
      <c r="AQ21" s="71">
        <f t="shared" si="3"/>
        <v>374</v>
      </c>
      <c r="AR21" s="71">
        <f t="shared" si="3"/>
        <v>377</v>
      </c>
      <c r="AS21" s="71">
        <f t="shared" si="3"/>
        <v>380</v>
      </c>
      <c r="AT21" s="71">
        <f t="shared" si="3"/>
        <v>383</v>
      </c>
      <c r="AU21" s="71">
        <f t="shared" si="3"/>
        <v>385</v>
      </c>
      <c r="AV21" s="71">
        <f t="shared" si="3"/>
        <v>388</v>
      </c>
      <c r="AW21" s="71">
        <f t="shared" si="3"/>
        <v>390</v>
      </c>
      <c r="AX21" s="71">
        <f t="shared" si="3"/>
        <v>392</v>
      </c>
      <c r="AY21" s="71">
        <f t="shared" si="3"/>
        <v>394</v>
      </c>
      <c r="AZ21" s="71">
        <f t="shared" si="3"/>
        <v>396</v>
      </c>
      <c r="BA21" s="71">
        <f t="shared" si="3"/>
        <v>398</v>
      </c>
      <c r="BB21" s="71">
        <f t="shared" si="3"/>
        <v>399</v>
      </c>
    </row>
    <row r="22" spans="2:54" ht="12.75">
      <c r="B22" s="67" t="s">
        <v>20</v>
      </c>
      <c r="D22" s="71">
        <f>RANK(D11,$D$4:$BB$11)</f>
        <v>14</v>
      </c>
      <c r="E22" s="71">
        <f t="shared" si="3"/>
        <v>31</v>
      </c>
      <c r="F22" s="71">
        <f t="shared" si="3"/>
        <v>49</v>
      </c>
      <c r="G22" s="71">
        <f t="shared" si="3"/>
        <v>66</v>
      </c>
      <c r="H22" s="71">
        <f t="shared" si="3"/>
        <v>81</v>
      </c>
      <c r="I22" s="71">
        <f t="shared" si="3"/>
        <v>101</v>
      </c>
      <c r="J22" s="71">
        <f t="shared" si="3"/>
        <v>117</v>
      </c>
      <c r="K22" s="71">
        <f t="shared" si="3"/>
        <v>136</v>
      </c>
      <c r="L22" s="71">
        <f t="shared" si="3"/>
        <v>151</v>
      </c>
      <c r="M22" s="71">
        <f t="shared" si="3"/>
        <v>168</v>
      </c>
      <c r="N22" s="71">
        <f t="shared" si="3"/>
        <v>187</v>
      </c>
      <c r="O22" s="71">
        <f t="shared" si="3"/>
        <v>201</v>
      </c>
      <c r="P22" s="71">
        <f t="shared" si="3"/>
        <v>212</v>
      </c>
      <c r="Q22" s="71">
        <f t="shared" si="3"/>
        <v>226</v>
      </c>
      <c r="R22" s="71">
        <f t="shared" si="3"/>
        <v>238</v>
      </c>
      <c r="S22" s="71">
        <f t="shared" si="3"/>
        <v>253</v>
      </c>
      <c r="T22" s="71">
        <f t="shared" si="3"/>
        <v>264</v>
      </c>
      <c r="U22" s="71">
        <f t="shared" si="3"/>
        <v>274</v>
      </c>
      <c r="V22" s="71">
        <f t="shared" si="3"/>
        <v>286</v>
      </c>
      <c r="W22" s="71">
        <f t="shared" si="3"/>
        <v>295</v>
      </c>
      <c r="X22" s="71">
        <f t="shared" si="3"/>
        <v>303</v>
      </c>
      <c r="Y22" s="71">
        <f t="shared" si="3"/>
        <v>314</v>
      </c>
      <c r="Z22" s="71">
        <f t="shared" si="3"/>
        <v>321</v>
      </c>
      <c r="AA22" s="71">
        <f t="shared" si="3"/>
        <v>329</v>
      </c>
      <c r="AB22" s="71">
        <f t="shared" si="3"/>
        <v>335</v>
      </c>
      <c r="AC22" s="71">
        <f t="shared" si="3"/>
        <v>340</v>
      </c>
      <c r="AD22" s="71">
        <f t="shared" si="3"/>
        <v>347</v>
      </c>
      <c r="AE22" s="71">
        <f t="shared" si="3"/>
        <v>352</v>
      </c>
      <c r="AF22" s="71">
        <f t="shared" si="3"/>
        <v>356</v>
      </c>
      <c r="AG22" s="71">
        <f t="shared" si="3"/>
        <v>361</v>
      </c>
      <c r="AH22" s="71">
        <f t="shared" si="3"/>
        <v>364</v>
      </c>
      <c r="AI22" s="71">
        <f t="shared" si="3"/>
        <v>369</v>
      </c>
      <c r="AJ22" s="71">
        <f t="shared" si="3"/>
        <v>372</v>
      </c>
      <c r="AK22" s="71">
        <f t="shared" si="3"/>
        <v>375</v>
      </c>
      <c r="AL22" s="71">
        <f t="shared" si="3"/>
        <v>379</v>
      </c>
      <c r="AM22" s="71">
        <f t="shared" si="3"/>
        <v>382</v>
      </c>
      <c r="AN22" s="71">
        <f t="shared" si="3"/>
        <v>386</v>
      </c>
      <c r="AO22" s="71">
        <f t="shared" si="3"/>
        <v>389</v>
      </c>
      <c r="AP22" s="71">
        <f t="shared" si="3"/>
        <v>391</v>
      </c>
      <c r="AQ22" s="71">
        <f t="shared" si="3"/>
        <v>393</v>
      </c>
      <c r="AR22" s="71">
        <f t="shared" si="3"/>
        <v>395</v>
      </c>
      <c r="AS22" s="71">
        <f t="shared" si="3"/>
        <v>397</v>
      </c>
      <c r="AT22" s="71">
        <f t="shared" si="3"/>
        <v>400</v>
      </c>
      <c r="AU22" s="71">
        <f t="shared" si="3"/>
        <v>401</v>
      </c>
      <c r="AV22" s="71">
        <f t="shared" si="3"/>
        <v>402</v>
      </c>
      <c r="AW22" s="71">
        <f t="shared" si="3"/>
        <v>403</v>
      </c>
      <c r="AX22" s="71">
        <f t="shared" si="3"/>
        <v>404</v>
      </c>
      <c r="AY22" s="71">
        <f t="shared" si="3"/>
        <v>405</v>
      </c>
      <c r="AZ22" s="71">
        <f t="shared" si="3"/>
        <v>406</v>
      </c>
      <c r="BA22" s="71">
        <f t="shared" si="3"/>
        <v>407</v>
      </c>
      <c r="BB22" s="71">
        <f t="shared" si="3"/>
        <v>408</v>
      </c>
    </row>
    <row r="24" spans="1:33" ht="30" customHeight="1">
      <c r="A24" t="s">
        <v>58</v>
      </c>
      <c r="C24" s="5">
        <v>54</v>
      </c>
      <c r="D24" s="69" t="s">
        <v>57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2:54" ht="12.75">
      <c r="B25" s="67" t="s">
        <v>13</v>
      </c>
      <c r="C25" s="35">
        <f>COUNT(D25:BB25)</f>
        <v>15</v>
      </c>
      <c r="D25" s="36">
        <f>IF(D15&lt;=$C$24,1,"")</f>
        <v>1</v>
      </c>
      <c r="E25" s="36">
        <f aca="true" t="shared" si="4" ref="E25:BB30">IF(E15&lt;=$C$24,1,"")</f>
        <v>1</v>
      </c>
      <c r="F25" s="36">
        <f t="shared" si="4"/>
        <v>1</v>
      </c>
      <c r="G25" s="36">
        <f t="shared" si="4"/>
        <v>1</v>
      </c>
      <c r="H25" s="36">
        <f t="shared" si="4"/>
        <v>1</v>
      </c>
      <c r="I25" s="36">
        <f t="shared" si="4"/>
        <v>1</v>
      </c>
      <c r="J25" s="36">
        <f t="shared" si="4"/>
        <v>1</v>
      </c>
      <c r="K25" s="36">
        <f t="shared" si="4"/>
        <v>1</v>
      </c>
      <c r="L25" s="36">
        <f t="shared" si="4"/>
        <v>1</v>
      </c>
      <c r="M25" s="36">
        <f t="shared" si="4"/>
        <v>1</v>
      </c>
      <c r="N25" s="36">
        <f t="shared" si="4"/>
        <v>1</v>
      </c>
      <c r="O25" s="36">
        <f t="shared" si="4"/>
        <v>1</v>
      </c>
      <c r="P25" s="36">
        <f t="shared" si="4"/>
        <v>1</v>
      </c>
      <c r="Q25" s="36">
        <f t="shared" si="4"/>
        <v>1</v>
      </c>
      <c r="R25" s="36">
        <f t="shared" si="4"/>
        <v>1</v>
      </c>
      <c r="S25" s="36">
        <f t="shared" si="4"/>
      </c>
      <c r="T25" s="36">
        <f t="shared" si="4"/>
      </c>
      <c r="U25" s="36">
        <f t="shared" si="4"/>
      </c>
      <c r="V25" s="36">
        <f t="shared" si="4"/>
      </c>
      <c r="W25" s="36">
        <f t="shared" si="4"/>
      </c>
      <c r="X25" s="36">
        <f t="shared" si="4"/>
      </c>
      <c r="Y25" s="36">
        <f t="shared" si="4"/>
      </c>
      <c r="Z25" s="36">
        <f t="shared" si="4"/>
      </c>
      <c r="AA25" s="36">
        <f t="shared" si="4"/>
      </c>
      <c r="AB25" s="36">
        <f t="shared" si="4"/>
      </c>
      <c r="AC25" s="36">
        <f t="shared" si="4"/>
      </c>
      <c r="AD25" s="36">
        <f t="shared" si="4"/>
      </c>
      <c r="AE25" s="36">
        <f t="shared" si="4"/>
      </c>
      <c r="AF25" s="36">
        <f t="shared" si="4"/>
      </c>
      <c r="AG25" s="36">
        <f t="shared" si="4"/>
      </c>
      <c r="AH25" s="36">
        <f t="shared" si="4"/>
      </c>
      <c r="AI25" s="36">
        <f t="shared" si="4"/>
      </c>
      <c r="AJ25" s="36">
        <f t="shared" si="4"/>
      </c>
      <c r="AK25" s="36">
        <f t="shared" si="4"/>
      </c>
      <c r="AL25" s="36">
        <f t="shared" si="4"/>
      </c>
      <c r="AM25" s="36">
        <f t="shared" si="4"/>
      </c>
      <c r="AN25" s="36">
        <f t="shared" si="4"/>
      </c>
      <c r="AO25" s="36">
        <f t="shared" si="4"/>
      </c>
      <c r="AP25" s="36">
        <f t="shared" si="4"/>
      </c>
      <c r="AQ25" s="36">
        <f t="shared" si="4"/>
      </c>
      <c r="AR25" s="36">
        <f t="shared" si="4"/>
      </c>
      <c r="AS25" s="36">
        <f t="shared" si="4"/>
      </c>
      <c r="AT25" s="36">
        <f t="shared" si="4"/>
      </c>
      <c r="AU25" s="36">
        <f t="shared" si="4"/>
      </c>
      <c r="AV25" s="36">
        <f t="shared" si="4"/>
      </c>
      <c r="AW25" s="36">
        <f t="shared" si="4"/>
      </c>
      <c r="AX25" s="36">
        <f t="shared" si="4"/>
      </c>
      <c r="AY25" s="36">
        <f t="shared" si="4"/>
      </c>
      <c r="AZ25" s="36">
        <f t="shared" si="4"/>
      </c>
      <c r="BA25" s="36">
        <f t="shared" si="4"/>
      </c>
      <c r="BB25" s="36">
        <f t="shared" si="4"/>
      </c>
    </row>
    <row r="26" spans="2:54" ht="12.75">
      <c r="B26" s="67" t="s">
        <v>14</v>
      </c>
      <c r="C26" s="35">
        <f aca="true" t="shared" si="5" ref="C26:C32">COUNT(D26:BB26)</f>
        <v>10</v>
      </c>
      <c r="D26" s="36">
        <f>IF(D16&lt;=$C$24,1,"")</f>
        <v>1</v>
      </c>
      <c r="E26" s="36">
        <f>IF(E16&lt;=$C$24,1,"")</f>
        <v>1</v>
      </c>
      <c r="F26" s="36">
        <f>IF(F16&lt;=$C$24,1,"")</f>
        <v>1</v>
      </c>
      <c r="G26" s="36">
        <f>IF(G16&lt;=$C$24,1,"")</f>
        <v>1</v>
      </c>
      <c r="H26" s="36">
        <f>IF(H16&lt;=$C$24,1,"")</f>
        <v>1</v>
      </c>
      <c r="I26" s="36">
        <f>IF(I16&lt;=$C$24,1,"")</f>
        <v>1</v>
      </c>
      <c r="J26" s="36">
        <f>IF(J16&lt;=$C$24,1,"")</f>
        <v>1</v>
      </c>
      <c r="K26" s="36">
        <f>IF(K16&lt;=$C$24,1,"")</f>
        <v>1</v>
      </c>
      <c r="L26" s="36">
        <f>IF(L16&lt;=$C$24,1,"")</f>
        <v>1</v>
      </c>
      <c r="M26" s="36">
        <f>IF(M16&lt;=$C$24,1,"")</f>
        <v>1</v>
      </c>
      <c r="N26" s="36">
        <f>IF(N16&lt;=$C$24,1,"")</f>
      </c>
      <c r="O26" s="36">
        <f>IF(O16&lt;=$C$24,1,"")</f>
      </c>
      <c r="P26" s="36">
        <f>IF(P16&lt;=$C$24,1,"")</f>
      </c>
      <c r="Q26" s="36">
        <f>IF(Q16&lt;=$C$24,1,"")</f>
      </c>
      <c r="R26" s="36">
        <f>IF(R16&lt;=$C$24,1,"")</f>
      </c>
      <c r="S26" s="36">
        <f>IF(S16&lt;=$C$24,1,"")</f>
      </c>
      <c r="T26" s="36">
        <f t="shared" si="4"/>
      </c>
      <c r="U26" s="36">
        <f t="shared" si="4"/>
      </c>
      <c r="V26" s="36">
        <f t="shared" si="4"/>
      </c>
      <c r="W26" s="36">
        <f t="shared" si="4"/>
      </c>
      <c r="X26" s="36">
        <f t="shared" si="4"/>
      </c>
      <c r="Y26" s="36">
        <f t="shared" si="4"/>
      </c>
      <c r="Z26" s="36">
        <f t="shared" si="4"/>
      </c>
      <c r="AA26" s="36">
        <f t="shared" si="4"/>
      </c>
      <c r="AB26" s="36">
        <f t="shared" si="4"/>
      </c>
      <c r="AC26" s="36">
        <f t="shared" si="4"/>
      </c>
      <c r="AD26" s="36">
        <f t="shared" si="4"/>
      </c>
      <c r="AE26" s="36">
        <f t="shared" si="4"/>
      </c>
      <c r="AF26" s="36">
        <f t="shared" si="4"/>
      </c>
      <c r="AG26" s="36">
        <f t="shared" si="4"/>
      </c>
      <c r="AH26" s="36">
        <f t="shared" si="4"/>
      </c>
      <c r="AI26" s="36">
        <f t="shared" si="4"/>
      </c>
      <c r="AJ26" s="36">
        <f t="shared" si="4"/>
      </c>
      <c r="AK26" s="36">
        <f t="shared" si="4"/>
      </c>
      <c r="AL26" s="36">
        <f t="shared" si="4"/>
      </c>
      <c r="AM26" s="36">
        <f t="shared" si="4"/>
      </c>
      <c r="AN26" s="36">
        <f t="shared" si="4"/>
      </c>
      <c r="AO26" s="36">
        <f t="shared" si="4"/>
      </c>
      <c r="AP26" s="36">
        <f t="shared" si="4"/>
      </c>
      <c r="AQ26" s="36">
        <f t="shared" si="4"/>
      </c>
      <c r="AR26" s="36">
        <f t="shared" si="4"/>
      </c>
      <c r="AS26" s="36">
        <f t="shared" si="4"/>
      </c>
      <c r="AT26" s="36">
        <f t="shared" si="4"/>
      </c>
      <c r="AU26" s="36">
        <f t="shared" si="4"/>
      </c>
      <c r="AV26" s="36">
        <f t="shared" si="4"/>
      </c>
      <c r="AW26" s="36">
        <f t="shared" si="4"/>
      </c>
      <c r="AX26" s="36">
        <f t="shared" si="4"/>
      </c>
      <c r="AY26" s="36">
        <f t="shared" si="4"/>
      </c>
      <c r="AZ26" s="36">
        <f t="shared" si="4"/>
      </c>
      <c r="BA26" s="36">
        <f t="shared" si="4"/>
      </c>
      <c r="BB26" s="36">
        <f t="shared" si="4"/>
      </c>
    </row>
    <row r="27" spans="2:54" ht="12.75">
      <c r="B27" s="67" t="s">
        <v>15</v>
      </c>
      <c r="C27" s="35">
        <f t="shared" si="5"/>
        <v>7</v>
      </c>
      <c r="D27" s="36">
        <f>IF(D17&lt;=$C$24,1,"")</f>
        <v>1</v>
      </c>
      <c r="E27" s="36">
        <f t="shared" si="4"/>
        <v>1</v>
      </c>
      <c r="F27" s="36">
        <f t="shared" si="4"/>
        <v>1</v>
      </c>
      <c r="G27" s="36">
        <f t="shared" si="4"/>
        <v>1</v>
      </c>
      <c r="H27" s="36">
        <f t="shared" si="4"/>
        <v>1</v>
      </c>
      <c r="I27" s="36">
        <f t="shared" si="4"/>
        <v>1</v>
      </c>
      <c r="J27" s="36">
        <f t="shared" si="4"/>
        <v>1</v>
      </c>
      <c r="K27" s="36">
        <f t="shared" si="4"/>
      </c>
      <c r="L27" s="36">
        <f t="shared" si="4"/>
      </c>
      <c r="M27" s="36">
        <f t="shared" si="4"/>
      </c>
      <c r="N27" s="36">
        <f t="shared" si="4"/>
      </c>
      <c r="O27" s="36">
        <f t="shared" si="4"/>
      </c>
      <c r="P27" s="36">
        <f t="shared" si="4"/>
      </c>
      <c r="Q27" s="36">
        <f t="shared" si="4"/>
      </c>
      <c r="R27" s="36">
        <f t="shared" si="4"/>
      </c>
      <c r="S27" s="36">
        <f t="shared" si="4"/>
      </c>
      <c r="T27" s="36">
        <f t="shared" si="4"/>
      </c>
      <c r="U27" s="36">
        <f t="shared" si="4"/>
      </c>
      <c r="V27" s="36">
        <f t="shared" si="4"/>
      </c>
      <c r="W27" s="36">
        <f t="shared" si="4"/>
      </c>
      <c r="X27" s="36">
        <f t="shared" si="4"/>
      </c>
      <c r="Y27" s="36">
        <f t="shared" si="4"/>
      </c>
      <c r="Z27" s="36">
        <f t="shared" si="4"/>
      </c>
      <c r="AA27" s="36">
        <f t="shared" si="4"/>
      </c>
      <c r="AB27" s="36">
        <f t="shared" si="4"/>
      </c>
      <c r="AC27" s="36">
        <f t="shared" si="4"/>
      </c>
      <c r="AD27" s="36">
        <f t="shared" si="4"/>
      </c>
      <c r="AE27" s="36">
        <f t="shared" si="4"/>
      </c>
      <c r="AF27" s="36">
        <f t="shared" si="4"/>
      </c>
      <c r="AG27" s="36">
        <f t="shared" si="4"/>
      </c>
      <c r="AH27" s="36">
        <f t="shared" si="4"/>
      </c>
      <c r="AI27" s="36">
        <f t="shared" si="4"/>
      </c>
      <c r="AJ27" s="36">
        <f t="shared" si="4"/>
      </c>
      <c r="AK27" s="36">
        <f t="shared" si="4"/>
      </c>
      <c r="AL27" s="36">
        <f t="shared" si="4"/>
      </c>
      <c r="AM27" s="36">
        <f t="shared" si="4"/>
      </c>
      <c r="AN27" s="36">
        <f t="shared" si="4"/>
      </c>
      <c r="AO27" s="36">
        <f t="shared" si="4"/>
      </c>
      <c r="AP27" s="36">
        <f t="shared" si="4"/>
      </c>
      <c r="AQ27" s="36">
        <f t="shared" si="4"/>
      </c>
      <c r="AR27" s="36">
        <f t="shared" si="4"/>
      </c>
      <c r="AS27" s="36">
        <f t="shared" si="4"/>
      </c>
      <c r="AT27" s="36">
        <f t="shared" si="4"/>
      </c>
      <c r="AU27" s="36">
        <f t="shared" si="4"/>
      </c>
      <c r="AV27" s="36">
        <f t="shared" si="4"/>
      </c>
      <c r="AW27" s="36">
        <f t="shared" si="4"/>
      </c>
      <c r="AX27" s="36">
        <f t="shared" si="4"/>
      </c>
      <c r="AY27" s="36">
        <f t="shared" si="4"/>
      </c>
      <c r="AZ27" s="36">
        <f t="shared" si="4"/>
      </c>
      <c r="BA27" s="36">
        <f t="shared" si="4"/>
      </c>
      <c r="BB27" s="36">
        <f t="shared" si="4"/>
      </c>
    </row>
    <row r="28" spans="2:54" ht="12.75">
      <c r="B28" s="67" t="s">
        <v>16</v>
      </c>
      <c r="C28" s="35">
        <f t="shared" si="5"/>
        <v>6</v>
      </c>
      <c r="D28" s="36">
        <f>IF(D18&lt;=$C$24,1,"")</f>
        <v>1</v>
      </c>
      <c r="E28" s="36">
        <f t="shared" si="4"/>
        <v>1</v>
      </c>
      <c r="F28" s="36">
        <f t="shared" si="4"/>
        <v>1</v>
      </c>
      <c r="G28" s="36">
        <f t="shared" si="4"/>
        <v>1</v>
      </c>
      <c r="H28" s="36">
        <f t="shared" si="4"/>
        <v>1</v>
      </c>
      <c r="I28" s="36">
        <f t="shared" si="4"/>
        <v>1</v>
      </c>
      <c r="J28" s="36">
        <f t="shared" si="4"/>
      </c>
      <c r="K28" s="36">
        <f t="shared" si="4"/>
      </c>
      <c r="L28" s="36">
        <f t="shared" si="4"/>
      </c>
      <c r="M28" s="36">
        <f t="shared" si="4"/>
      </c>
      <c r="N28" s="36">
        <f t="shared" si="4"/>
      </c>
      <c r="O28" s="36">
        <f t="shared" si="4"/>
      </c>
      <c r="P28" s="36">
        <f t="shared" si="4"/>
      </c>
      <c r="Q28" s="36">
        <f t="shared" si="4"/>
      </c>
      <c r="R28" s="36">
        <f t="shared" si="4"/>
      </c>
      <c r="S28" s="36">
        <f t="shared" si="4"/>
      </c>
      <c r="T28" s="36">
        <f t="shared" si="4"/>
      </c>
      <c r="U28" s="36">
        <f t="shared" si="4"/>
      </c>
      <c r="V28" s="36">
        <f t="shared" si="4"/>
      </c>
      <c r="W28" s="36">
        <f t="shared" si="4"/>
      </c>
      <c r="X28" s="36">
        <f t="shared" si="4"/>
      </c>
      <c r="Y28" s="36">
        <f t="shared" si="4"/>
      </c>
      <c r="Z28" s="36">
        <f t="shared" si="4"/>
      </c>
      <c r="AA28" s="36">
        <f t="shared" si="4"/>
      </c>
      <c r="AB28" s="36">
        <f t="shared" si="4"/>
      </c>
      <c r="AC28" s="36">
        <f t="shared" si="4"/>
      </c>
      <c r="AD28" s="36">
        <f t="shared" si="4"/>
      </c>
      <c r="AE28" s="36">
        <f t="shared" si="4"/>
      </c>
      <c r="AF28" s="36">
        <f t="shared" si="4"/>
      </c>
      <c r="AG28" s="36">
        <f t="shared" si="4"/>
      </c>
      <c r="AH28" s="36">
        <f t="shared" si="4"/>
      </c>
      <c r="AI28" s="36">
        <f t="shared" si="4"/>
      </c>
      <c r="AJ28" s="36">
        <f t="shared" si="4"/>
      </c>
      <c r="AK28" s="36">
        <f t="shared" si="4"/>
      </c>
      <c r="AL28" s="36">
        <f t="shared" si="4"/>
      </c>
      <c r="AM28" s="36">
        <f t="shared" si="4"/>
      </c>
      <c r="AN28" s="36">
        <f t="shared" si="4"/>
      </c>
      <c r="AO28" s="36">
        <f t="shared" si="4"/>
      </c>
      <c r="AP28" s="36">
        <f t="shared" si="4"/>
      </c>
      <c r="AQ28" s="36">
        <f t="shared" si="4"/>
      </c>
      <c r="AR28" s="36">
        <f t="shared" si="4"/>
      </c>
      <c r="AS28" s="36">
        <f t="shared" si="4"/>
      </c>
      <c r="AT28" s="36">
        <f t="shared" si="4"/>
      </c>
      <c r="AU28" s="36">
        <f t="shared" si="4"/>
      </c>
      <c r="AV28" s="36">
        <f t="shared" si="4"/>
      </c>
      <c r="AW28" s="36">
        <f t="shared" si="4"/>
      </c>
      <c r="AX28" s="36">
        <f t="shared" si="4"/>
      </c>
      <c r="AY28" s="36">
        <f t="shared" si="4"/>
      </c>
      <c r="AZ28" s="36">
        <f t="shared" si="4"/>
      </c>
      <c r="BA28" s="36">
        <f t="shared" si="4"/>
      </c>
      <c r="BB28" s="36">
        <f t="shared" si="4"/>
      </c>
    </row>
    <row r="29" spans="2:54" ht="12.75">
      <c r="B29" s="67" t="s">
        <v>17</v>
      </c>
      <c r="C29" s="35">
        <f t="shared" si="5"/>
        <v>5</v>
      </c>
      <c r="D29" s="36">
        <f>IF(D19&lt;=$C$24,1,"")</f>
        <v>1</v>
      </c>
      <c r="E29" s="36">
        <f t="shared" si="4"/>
        <v>1</v>
      </c>
      <c r="F29" s="36">
        <f t="shared" si="4"/>
        <v>1</v>
      </c>
      <c r="G29" s="36">
        <f t="shared" si="4"/>
        <v>1</v>
      </c>
      <c r="H29" s="36">
        <f t="shared" si="4"/>
        <v>1</v>
      </c>
      <c r="I29" s="36">
        <f t="shared" si="4"/>
      </c>
      <c r="J29" s="36">
        <f t="shared" si="4"/>
      </c>
      <c r="K29" s="36">
        <f t="shared" si="4"/>
      </c>
      <c r="L29" s="36">
        <f t="shared" si="4"/>
      </c>
      <c r="M29" s="36">
        <f t="shared" si="4"/>
      </c>
      <c r="N29" s="36">
        <f t="shared" si="4"/>
      </c>
      <c r="O29" s="36">
        <f t="shared" si="4"/>
      </c>
      <c r="P29" s="36">
        <f t="shared" si="4"/>
      </c>
      <c r="Q29" s="36">
        <f t="shared" si="4"/>
      </c>
      <c r="R29" s="36">
        <f t="shared" si="4"/>
      </c>
      <c r="S29" s="36">
        <f t="shared" si="4"/>
      </c>
      <c r="T29" s="36">
        <f t="shared" si="4"/>
      </c>
      <c r="U29" s="36">
        <f t="shared" si="4"/>
      </c>
      <c r="V29" s="36">
        <f t="shared" si="4"/>
      </c>
      <c r="W29" s="36">
        <f t="shared" si="4"/>
      </c>
      <c r="X29" s="36">
        <f t="shared" si="4"/>
      </c>
      <c r="Y29" s="36">
        <f t="shared" si="4"/>
      </c>
      <c r="Z29" s="36">
        <f t="shared" si="4"/>
      </c>
      <c r="AA29" s="36">
        <f t="shared" si="4"/>
      </c>
      <c r="AB29" s="36">
        <f t="shared" si="4"/>
      </c>
      <c r="AC29" s="36">
        <f t="shared" si="4"/>
      </c>
      <c r="AD29" s="36">
        <f t="shared" si="4"/>
      </c>
      <c r="AE29" s="36">
        <f t="shared" si="4"/>
      </c>
      <c r="AF29" s="36">
        <f t="shared" si="4"/>
      </c>
      <c r="AG29" s="36">
        <f t="shared" si="4"/>
      </c>
      <c r="AH29" s="36">
        <f t="shared" si="4"/>
      </c>
      <c r="AI29" s="36">
        <f t="shared" si="4"/>
      </c>
      <c r="AJ29" s="36">
        <f t="shared" si="4"/>
      </c>
      <c r="AK29" s="36">
        <f t="shared" si="4"/>
      </c>
      <c r="AL29" s="36">
        <f t="shared" si="4"/>
      </c>
      <c r="AM29" s="36">
        <f t="shared" si="4"/>
      </c>
      <c r="AN29" s="36">
        <f t="shared" si="4"/>
      </c>
      <c r="AO29" s="36">
        <f t="shared" si="4"/>
      </c>
      <c r="AP29" s="36">
        <f t="shared" si="4"/>
      </c>
      <c r="AQ29" s="36">
        <f t="shared" si="4"/>
      </c>
      <c r="AR29" s="36">
        <f t="shared" si="4"/>
      </c>
      <c r="AS29" s="36">
        <f t="shared" si="4"/>
      </c>
      <c r="AT29" s="36">
        <f t="shared" si="4"/>
      </c>
      <c r="AU29" s="36">
        <f t="shared" si="4"/>
      </c>
      <c r="AV29" s="36">
        <f t="shared" si="4"/>
      </c>
      <c r="AW29" s="36">
        <f t="shared" si="4"/>
      </c>
      <c r="AX29" s="36">
        <f t="shared" si="4"/>
      </c>
      <c r="AY29" s="36">
        <f t="shared" si="4"/>
      </c>
      <c r="AZ29" s="36">
        <f t="shared" si="4"/>
      </c>
      <c r="BA29" s="36">
        <f t="shared" si="4"/>
      </c>
      <c r="BB29" s="36">
        <f t="shared" si="4"/>
      </c>
    </row>
    <row r="30" spans="2:54" ht="12.75">
      <c r="B30" s="67" t="s">
        <v>18</v>
      </c>
      <c r="C30" s="35">
        <f t="shared" si="5"/>
        <v>4</v>
      </c>
      <c r="D30" s="36">
        <f>IF(D20&lt;=$C$24,1,"")</f>
        <v>1</v>
      </c>
      <c r="E30" s="36">
        <f t="shared" si="4"/>
        <v>1</v>
      </c>
      <c r="F30" s="36">
        <f t="shared" si="4"/>
        <v>1</v>
      </c>
      <c r="G30" s="36">
        <f t="shared" si="4"/>
        <v>1</v>
      </c>
      <c r="H30" s="36">
        <f t="shared" si="4"/>
      </c>
      <c r="I30" s="36">
        <f t="shared" si="4"/>
      </c>
      <c r="J30" s="36">
        <f t="shared" si="4"/>
      </c>
      <c r="K30" s="36">
        <f t="shared" si="4"/>
      </c>
      <c r="L30" s="36">
        <f t="shared" si="4"/>
      </c>
      <c r="M30" s="36">
        <f t="shared" si="4"/>
      </c>
      <c r="N30" s="36">
        <f t="shared" si="4"/>
      </c>
      <c r="O30" s="36">
        <f t="shared" si="4"/>
      </c>
      <c r="P30" s="36">
        <f t="shared" si="4"/>
      </c>
      <c r="Q30" s="36">
        <f t="shared" si="4"/>
      </c>
      <c r="R30" s="36">
        <f t="shared" si="4"/>
      </c>
      <c r="S30" s="36">
        <f t="shared" si="4"/>
      </c>
      <c r="T30" s="36">
        <f t="shared" si="4"/>
      </c>
      <c r="U30" s="36">
        <f t="shared" si="4"/>
      </c>
      <c r="V30" s="36">
        <f t="shared" si="4"/>
      </c>
      <c r="W30" s="36">
        <f t="shared" si="4"/>
      </c>
      <c r="X30" s="36">
        <f t="shared" si="4"/>
      </c>
      <c r="Y30" s="36">
        <f aca="true" t="shared" si="6" ref="E30:BB32">IF(Y20&lt;=$C$24,1,"")</f>
      </c>
      <c r="Z30" s="36">
        <f t="shared" si="6"/>
      </c>
      <c r="AA30" s="36">
        <f t="shared" si="6"/>
      </c>
      <c r="AB30" s="36">
        <f t="shared" si="6"/>
      </c>
      <c r="AC30" s="36">
        <f t="shared" si="6"/>
      </c>
      <c r="AD30" s="36">
        <f t="shared" si="6"/>
      </c>
      <c r="AE30" s="36">
        <f t="shared" si="6"/>
      </c>
      <c r="AF30" s="36">
        <f t="shared" si="6"/>
      </c>
      <c r="AG30" s="36">
        <f t="shared" si="6"/>
      </c>
      <c r="AH30" s="36">
        <f t="shared" si="6"/>
      </c>
      <c r="AI30" s="36">
        <f t="shared" si="6"/>
      </c>
      <c r="AJ30" s="36">
        <f t="shared" si="6"/>
      </c>
      <c r="AK30" s="36">
        <f t="shared" si="6"/>
      </c>
      <c r="AL30" s="36">
        <f t="shared" si="6"/>
      </c>
      <c r="AM30" s="36">
        <f t="shared" si="6"/>
      </c>
      <c r="AN30" s="36">
        <f t="shared" si="6"/>
      </c>
      <c r="AO30" s="36">
        <f t="shared" si="6"/>
      </c>
      <c r="AP30" s="36">
        <f t="shared" si="6"/>
      </c>
      <c r="AQ30" s="36">
        <f t="shared" si="6"/>
      </c>
      <c r="AR30" s="36">
        <f t="shared" si="6"/>
      </c>
      <c r="AS30" s="36">
        <f t="shared" si="6"/>
      </c>
      <c r="AT30" s="36">
        <f t="shared" si="6"/>
      </c>
      <c r="AU30" s="36">
        <f t="shared" si="6"/>
      </c>
      <c r="AV30" s="36">
        <f t="shared" si="6"/>
      </c>
      <c r="AW30" s="36">
        <f t="shared" si="6"/>
      </c>
      <c r="AX30" s="36">
        <f t="shared" si="6"/>
      </c>
      <c r="AY30" s="36">
        <f t="shared" si="6"/>
      </c>
      <c r="AZ30" s="36">
        <f t="shared" si="6"/>
      </c>
      <c r="BA30" s="36">
        <f t="shared" si="6"/>
      </c>
      <c r="BB30" s="36">
        <f t="shared" si="6"/>
      </c>
    </row>
    <row r="31" spans="2:54" ht="12.75">
      <c r="B31" s="67" t="s">
        <v>19</v>
      </c>
      <c r="C31" s="35">
        <f t="shared" si="5"/>
        <v>4</v>
      </c>
      <c r="D31" s="36">
        <f>IF(D21&lt;=$C$24,1,"")</f>
        <v>1</v>
      </c>
      <c r="E31" s="36">
        <f t="shared" si="6"/>
        <v>1</v>
      </c>
      <c r="F31" s="36">
        <f t="shared" si="6"/>
        <v>1</v>
      </c>
      <c r="G31" s="36">
        <f t="shared" si="6"/>
        <v>1</v>
      </c>
      <c r="H31" s="36">
        <f t="shared" si="6"/>
      </c>
      <c r="I31" s="36">
        <f t="shared" si="6"/>
      </c>
      <c r="J31" s="36">
        <f t="shared" si="6"/>
      </c>
      <c r="K31" s="36">
        <f t="shared" si="6"/>
      </c>
      <c r="L31" s="36">
        <f t="shared" si="6"/>
      </c>
      <c r="M31" s="36">
        <f t="shared" si="6"/>
      </c>
      <c r="N31" s="36">
        <f t="shared" si="6"/>
      </c>
      <c r="O31" s="36">
        <f t="shared" si="6"/>
      </c>
      <c r="P31" s="36">
        <f t="shared" si="6"/>
      </c>
      <c r="Q31" s="36">
        <f t="shared" si="6"/>
      </c>
      <c r="R31" s="36">
        <f t="shared" si="6"/>
      </c>
      <c r="S31" s="36">
        <f t="shared" si="6"/>
      </c>
      <c r="T31" s="36">
        <f t="shared" si="6"/>
      </c>
      <c r="U31" s="36">
        <f t="shared" si="6"/>
      </c>
      <c r="V31" s="36">
        <f t="shared" si="6"/>
      </c>
      <c r="W31" s="36">
        <f t="shared" si="6"/>
      </c>
      <c r="X31" s="36">
        <f t="shared" si="6"/>
      </c>
      <c r="Y31" s="36">
        <f t="shared" si="6"/>
      </c>
      <c r="Z31" s="36">
        <f t="shared" si="6"/>
      </c>
      <c r="AA31" s="36">
        <f t="shared" si="6"/>
      </c>
      <c r="AB31" s="36">
        <f t="shared" si="6"/>
      </c>
      <c r="AC31" s="36">
        <f t="shared" si="6"/>
      </c>
      <c r="AD31" s="36">
        <f t="shared" si="6"/>
      </c>
      <c r="AE31" s="36">
        <f t="shared" si="6"/>
      </c>
      <c r="AF31" s="36">
        <f t="shared" si="6"/>
      </c>
      <c r="AG31" s="36">
        <f t="shared" si="6"/>
      </c>
      <c r="AH31" s="36">
        <f t="shared" si="6"/>
      </c>
      <c r="AI31" s="36">
        <f t="shared" si="6"/>
      </c>
      <c r="AJ31" s="36">
        <f t="shared" si="6"/>
      </c>
      <c r="AK31" s="36">
        <f t="shared" si="6"/>
      </c>
      <c r="AL31" s="36">
        <f t="shared" si="6"/>
      </c>
      <c r="AM31" s="36">
        <f t="shared" si="6"/>
      </c>
      <c r="AN31" s="36">
        <f t="shared" si="6"/>
      </c>
      <c r="AO31" s="36">
        <f t="shared" si="6"/>
      </c>
      <c r="AP31" s="36">
        <f t="shared" si="6"/>
      </c>
      <c r="AQ31" s="36">
        <f t="shared" si="6"/>
      </c>
      <c r="AR31" s="36">
        <f t="shared" si="6"/>
      </c>
      <c r="AS31" s="36">
        <f t="shared" si="6"/>
      </c>
      <c r="AT31" s="36">
        <f t="shared" si="6"/>
      </c>
      <c r="AU31" s="36">
        <f t="shared" si="6"/>
      </c>
      <c r="AV31" s="36">
        <f t="shared" si="6"/>
      </c>
      <c r="AW31" s="36">
        <f t="shared" si="6"/>
      </c>
      <c r="AX31" s="36">
        <f t="shared" si="6"/>
      </c>
      <c r="AY31" s="36">
        <f t="shared" si="6"/>
      </c>
      <c r="AZ31" s="36">
        <f t="shared" si="6"/>
      </c>
      <c r="BA31" s="36">
        <f t="shared" si="6"/>
      </c>
      <c r="BB31" s="36">
        <f t="shared" si="6"/>
      </c>
    </row>
    <row r="32" spans="2:54" ht="12.75">
      <c r="B32" s="67" t="s">
        <v>20</v>
      </c>
      <c r="C32" s="35">
        <f t="shared" si="5"/>
        <v>3</v>
      </c>
      <c r="D32" s="36">
        <f>IF(D22&lt;=$C$24,1,"")</f>
        <v>1</v>
      </c>
      <c r="E32" s="36">
        <f t="shared" si="6"/>
        <v>1</v>
      </c>
      <c r="F32" s="36">
        <f t="shared" si="6"/>
        <v>1</v>
      </c>
      <c r="G32" s="36">
        <f t="shared" si="6"/>
      </c>
      <c r="H32" s="36">
        <f t="shared" si="6"/>
      </c>
      <c r="I32" s="36">
        <f t="shared" si="6"/>
      </c>
      <c r="J32" s="36">
        <f t="shared" si="6"/>
      </c>
      <c r="K32" s="36">
        <f t="shared" si="6"/>
      </c>
      <c r="L32" s="36">
        <f t="shared" si="6"/>
      </c>
      <c r="M32" s="36">
        <f t="shared" si="6"/>
      </c>
      <c r="N32" s="36">
        <f t="shared" si="6"/>
      </c>
      <c r="O32" s="36">
        <f t="shared" si="6"/>
      </c>
      <c r="P32" s="36">
        <f t="shared" si="6"/>
      </c>
      <c r="Q32" s="36">
        <f t="shared" si="6"/>
      </c>
      <c r="R32" s="36">
        <f t="shared" si="6"/>
      </c>
      <c r="S32" s="36">
        <f t="shared" si="6"/>
      </c>
      <c r="T32" s="36">
        <f t="shared" si="6"/>
      </c>
      <c r="U32" s="36">
        <f t="shared" si="6"/>
      </c>
      <c r="V32" s="36">
        <f t="shared" si="6"/>
      </c>
      <c r="W32" s="36">
        <f t="shared" si="6"/>
      </c>
      <c r="X32" s="36">
        <f t="shared" si="6"/>
      </c>
      <c r="Y32" s="36">
        <f t="shared" si="6"/>
      </c>
      <c r="Z32" s="36">
        <f t="shared" si="6"/>
      </c>
      <c r="AA32" s="36">
        <f t="shared" si="6"/>
      </c>
      <c r="AB32" s="36">
        <f t="shared" si="6"/>
      </c>
      <c r="AC32" s="36">
        <f t="shared" si="6"/>
      </c>
      <c r="AD32" s="36">
        <f t="shared" si="6"/>
      </c>
      <c r="AE32" s="36">
        <f t="shared" si="6"/>
      </c>
      <c r="AF32" s="36">
        <f t="shared" si="6"/>
      </c>
      <c r="AG32" s="36">
        <f t="shared" si="6"/>
      </c>
      <c r="AH32" s="36">
        <f t="shared" si="6"/>
      </c>
      <c r="AI32" s="36">
        <f t="shared" si="6"/>
      </c>
      <c r="AJ32" s="36">
        <f t="shared" si="6"/>
      </c>
      <c r="AK32" s="36">
        <f t="shared" si="6"/>
      </c>
      <c r="AL32" s="36">
        <f t="shared" si="6"/>
      </c>
      <c r="AM32" s="36">
        <f t="shared" si="6"/>
      </c>
      <c r="AN32" s="36">
        <f t="shared" si="6"/>
      </c>
      <c r="AO32" s="36">
        <f t="shared" si="6"/>
      </c>
      <c r="AP32" s="36">
        <f t="shared" si="6"/>
      </c>
      <c r="AQ32" s="36">
        <f t="shared" si="6"/>
      </c>
      <c r="AR32" s="36">
        <f t="shared" si="6"/>
      </c>
      <c r="AS32" s="36">
        <f t="shared" si="6"/>
      </c>
      <c r="AT32" s="36">
        <f t="shared" si="6"/>
      </c>
      <c r="AU32" s="36">
        <f t="shared" si="6"/>
      </c>
      <c r="AV32" s="36">
        <f t="shared" si="6"/>
      </c>
      <c r="AW32" s="36">
        <f t="shared" si="6"/>
      </c>
      <c r="AX32" s="36">
        <f t="shared" si="6"/>
      </c>
      <c r="AY32" s="36">
        <f t="shared" si="6"/>
      </c>
      <c r="AZ32" s="36">
        <f t="shared" si="6"/>
      </c>
      <c r="BA32" s="36">
        <f t="shared" si="6"/>
      </c>
      <c r="BB32" s="36">
        <f t="shared" si="6"/>
      </c>
    </row>
    <row r="33" ht="12.75">
      <c r="C33" s="6" t="s">
        <v>7</v>
      </c>
    </row>
  </sheetData>
  <sheetProtection/>
  <mergeCells count="3">
    <mergeCell ref="D1:AG1"/>
    <mergeCell ref="D14:AG14"/>
    <mergeCell ref="D24:AG2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42"/>
  <sheetViews>
    <sheetView zoomScalePageLayoutView="0" workbookViewId="0" topLeftCell="A1">
      <selection activeCell="P43" sqref="P43"/>
    </sheetView>
  </sheetViews>
  <sheetFormatPr defaultColWidth="9.140625" defaultRowHeight="12.75"/>
  <cols>
    <col min="2" max="2" width="4.57421875" style="0" bestFit="1" customWidth="1"/>
    <col min="3" max="3" width="8.00390625" style="0" bestFit="1" customWidth="1"/>
    <col min="4" max="5" width="9.00390625" style="0" bestFit="1" customWidth="1"/>
    <col min="6" max="6" width="9.421875" style="0" customWidth="1"/>
    <col min="7" max="54" width="4.00390625" style="0" customWidth="1"/>
  </cols>
  <sheetData>
    <row r="1" spans="4:33" ht="30" customHeight="1">
      <c r="D1" s="69" t="s">
        <v>55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4:54" ht="12.75">
      <c r="D2" s="65" t="s">
        <v>12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2:54" ht="12.75">
      <c r="B3" s="67"/>
      <c r="C3" s="67" t="s">
        <v>23</v>
      </c>
      <c r="D3" s="66">
        <v>1</v>
      </c>
      <c r="E3" s="66">
        <v>1.4</v>
      </c>
      <c r="F3" s="66">
        <v>3</v>
      </c>
      <c r="G3" s="66">
        <v>5</v>
      </c>
      <c r="H3" s="66">
        <v>7</v>
      </c>
      <c r="I3" s="66">
        <v>9</v>
      </c>
      <c r="J3" s="66">
        <v>11</v>
      </c>
      <c r="K3" s="66">
        <v>13</v>
      </c>
      <c r="L3" s="66">
        <v>15</v>
      </c>
      <c r="M3" s="66">
        <v>17</v>
      </c>
      <c r="N3" s="66">
        <v>19</v>
      </c>
      <c r="O3" s="66">
        <v>21</v>
      </c>
      <c r="P3" s="66">
        <v>23</v>
      </c>
      <c r="Q3" s="66">
        <v>25</v>
      </c>
      <c r="R3" s="66">
        <v>27</v>
      </c>
      <c r="S3" s="66">
        <v>29</v>
      </c>
      <c r="T3" s="66">
        <v>31</v>
      </c>
      <c r="U3" s="66">
        <v>33</v>
      </c>
      <c r="V3" s="66">
        <v>35</v>
      </c>
      <c r="W3" s="66">
        <v>37</v>
      </c>
      <c r="X3" s="66">
        <v>39</v>
      </c>
      <c r="Y3" s="66">
        <v>41</v>
      </c>
      <c r="Z3" s="66">
        <v>43</v>
      </c>
      <c r="AA3" s="66">
        <v>45</v>
      </c>
      <c r="AB3" s="66">
        <v>47</v>
      </c>
      <c r="AC3" s="66">
        <v>49</v>
      </c>
      <c r="AD3" s="66">
        <v>51</v>
      </c>
      <c r="AE3" s="66">
        <v>53</v>
      </c>
      <c r="AF3" s="66">
        <v>55</v>
      </c>
      <c r="AG3" s="66">
        <v>57</v>
      </c>
      <c r="AH3" s="66">
        <v>59</v>
      </c>
      <c r="AI3" s="66">
        <v>61</v>
      </c>
      <c r="AJ3" s="66">
        <v>63</v>
      </c>
      <c r="AK3" s="66">
        <v>65</v>
      </c>
      <c r="AL3" s="66">
        <v>67</v>
      </c>
      <c r="AM3" s="66">
        <v>69</v>
      </c>
      <c r="AN3" s="66">
        <v>71</v>
      </c>
      <c r="AO3" s="66">
        <v>73</v>
      </c>
      <c r="AP3" s="66">
        <v>75</v>
      </c>
      <c r="AQ3" s="66">
        <v>77</v>
      </c>
      <c r="AR3" s="66">
        <v>79</v>
      </c>
      <c r="AS3" s="66">
        <v>81</v>
      </c>
      <c r="AT3" s="66">
        <v>83</v>
      </c>
      <c r="AU3" s="66">
        <v>85</v>
      </c>
      <c r="AV3" s="66">
        <v>87</v>
      </c>
      <c r="AW3" s="66">
        <v>89</v>
      </c>
      <c r="AX3" s="66">
        <v>91</v>
      </c>
      <c r="AY3" s="66">
        <v>93</v>
      </c>
      <c r="AZ3" s="66">
        <v>95</v>
      </c>
      <c r="BA3" s="66">
        <v>97</v>
      </c>
      <c r="BB3" s="66">
        <v>99</v>
      </c>
    </row>
    <row r="4" spans="2:54" ht="12.75">
      <c r="B4" s="67" t="s">
        <v>13</v>
      </c>
      <c r="C4" s="68">
        <v>1467775</v>
      </c>
      <c r="D4" s="70">
        <f>$C4/D$3</f>
        <v>1467775</v>
      </c>
      <c r="E4" s="70">
        <f aca="true" t="shared" si="0" ref="E4:BB9">$C4/E$3</f>
        <v>1048410.7142857143</v>
      </c>
      <c r="F4" s="70">
        <f t="shared" si="0"/>
        <v>489258.3333333333</v>
      </c>
      <c r="G4" s="70">
        <f t="shared" si="0"/>
        <v>293555</v>
      </c>
      <c r="H4" s="70">
        <f t="shared" si="0"/>
        <v>209682.14285714287</v>
      </c>
      <c r="I4" s="70">
        <f t="shared" si="0"/>
        <v>163086.11111111112</v>
      </c>
      <c r="J4" s="70">
        <f t="shared" si="0"/>
        <v>133434.0909090909</v>
      </c>
      <c r="K4" s="70">
        <f t="shared" si="0"/>
        <v>112905.76923076923</v>
      </c>
      <c r="L4" s="70">
        <f t="shared" si="0"/>
        <v>97851.66666666667</v>
      </c>
      <c r="M4" s="70">
        <f t="shared" si="0"/>
        <v>86339.70588235294</v>
      </c>
      <c r="N4" s="70">
        <f t="shared" si="0"/>
        <v>77251.31578947368</v>
      </c>
      <c r="O4" s="70">
        <f t="shared" si="0"/>
        <v>69894.04761904762</v>
      </c>
      <c r="P4" s="70">
        <f t="shared" si="0"/>
        <v>63816.30434782609</v>
      </c>
      <c r="Q4" s="70">
        <f t="shared" si="0"/>
        <v>58711</v>
      </c>
      <c r="R4" s="70">
        <f t="shared" si="0"/>
        <v>54362.03703703704</v>
      </c>
      <c r="S4" s="70">
        <f t="shared" si="0"/>
        <v>50612.93103448276</v>
      </c>
      <c r="T4" s="70">
        <f t="shared" si="0"/>
        <v>47347.58064516129</v>
      </c>
      <c r="U4" s="70">
        <f t="shared" si="0"/>
        <v>44478.030303030304</v>
      </c>
      <c r="V4" s="70">
        <f t="shared" si="0"/>
        <v>41936.42857142857</v>
      </c>
      <c r="W4" s="70">
        <f t="shared" si="0"/>
        <v>39669.59459459459</v>
      </c>
      <c r="X4" s="70">
        <f t="shared" si="0"/>
        <v>37635.256410256414</v>
      </c>
      <c r="Y4" s="70">
        <f t="shared" si="0"/>
        <v>35799.39024390244</v>
      </c>
      <c r="Z4" s="70">
        <f t="shared" si="0"/>
        <v>34134.3023255814</v>
      </c>
      <c r="AA4" s="70">
        <f t="shared" si="0"/>
        <v>32617.222222222223</v>
      </c>
      <c r="AB4" s="70">
        <f t="shared" si="0"/>
        <v>31229.255319148935</v>
      </c>
      <c r="AC4" s="70">
        <f t="shared" si="0"/>
        <v>29954.591836734693</v>
      </c>
      <c r="AD4" s="70">
        <f t="shared" si="0"/>
        <v>28779.901960784315</v>
      </c>
      <c r="AE4" s="70">
        <f t="shared" si="0"/>
        <v>27693.867924528302</v>
      </c>
      <c r="AF4" s="70">
        <f t="shared" si="0"/>
        <v>26686.81818181818</v>
      </c>
      <c r="AG4" s="70">
        <f t="shared" si="0"/>
        <v>25750.43859649123</v>
      </c>
      <c r="AH4" s="70">
        <f t="shared" si="0"/>
        <v>24877.542372881355</v>
      </c>
      <c r="AI4" s="70">
        <f t="shared" si="0"/>
        <v>24061.885245901638</v>
      </c>
      <c r="AJ4" s="70">
        <f t="shared" si="0"/>
        <v>23298.015873015873</v>
      </c>
      <c r="AK4" s="70">
        <f t="shared" si="0"/>
        <v>22581.153846153848</v>
      </c>
      <c r="AL4" s="70">
        <f t="shared" si="0"/>
        <v>21907.089552238805</v>
      </c>
      <c r="AM4" s="70">
        <f t="shared" si="0"/>
        <v>21272.101449275364</v>
      </c>
      <c r="AN4" s="70">
        <f t="shared" si="0"/>
        <v>20672.88732394366</v>
      </c>
      <c r="AO4" s="70">
        <f t="shared" si="0"/>
        <v>20106.50684931507</v>
      </c>
      <c r="AP4" s="70">
        <f t="shared" si="0"/>
        <v>19570.333333333332</v>
      </c>
      <c r="AQ4" s="70">
        <f t="shared" si="0"/>
        <v>19062.012987012986</v>
      </c>
      <c r="AR4" s="70">
        <f t="shared" si="0"/>
        <v>18579.430379746835</v>
      </c>
      <c r="AS4" s="70">
        <f t="shared" si="0"/>
        <v>18120.679012345678</v>
      </c>
      <c r="AT4" s="70">
        <f t="shared" si="0"/>
        <v>17684.036144578313</v>
      </c>
      <c r="AU4" s="70">
        <f t="shared" si="0"/>
        <v>17267.941176470587</v>
      </c>
      <c r="AV4" s="70">
        <f t="shared" si="0"/>
        <v>16870.97701149425</v>
      </c>
      <c r="AW4" s="70">
        <f t="shared" si="0"/>
        <v>16491.85393258427</v>
      </c>
      <c r="AX4" s="70">
        <f t="shared" si="0"/>
        <v>16129.395604395604</v>
      </c>
      <c r="AY4" s="70">
        <f t="shared" si="0"/>
        <v>15782.52688172043</v>
      </c>
      <c r="AZ4" s="70">
        <f t="shared" si="0"/>
        <v>15450.263157894737</v>
      </c>
      <c r="BA4" s="70">
        <f t="shared" si="0"/>
        <v>15131.701030927836</v>
      </c>
      <c r="BB4" s="70">
        <f t="shared" si="0"/>
        <v>14826.0101010101</v>
      </c>
    </row>
    <row r="5" spans="2:54" ht="12.75">
      <c r="B5" s="67" t="s">
        <v>14</v>
      </c>
      <c r="C5" s="68">
        <v>969689</v>
      </c>
      <c r="D5" s="70">
        <f>$C5/D$3</f>
        <v>969689</v>
      </c>
      <c r="E5" s="70">
        <f>$C5/E$3</f>
        <v>692635</v>
      </c>
      <c r="F5" s="70">
        <f>$C5/F$3</f>
        <v>323229.6666666667</v>
      </c>
      <c r="G5" s="70">
        <f>$C5/G$3</f>
        <v>193937.8</v>
      </c>
      <c r="H5" s="70">
        <f>$C5/H$3</f>
        <v>138527</v>
      </c>
      <c r="I5" s="70">
        <f>$C5/I$3</f>
        <v>107743.22222222222</v>
      </c>
      <c r="J5" s="70">
        <f>$C5/J$3</f>
        <v>88153.54545454546</v>
      </c>
      <c r="K5" s="70">
        <f>$C5/K$3</f>
        <v>74591.46153846153</v>
      </c>
      <c r="L5" s="70">
        <f>$C5/L$3</f>
        <v>64645.933333333334</v>
      </c>
      <c r="M5" s="70">
        <f>$C5/M$3</f>
        <v>57040.529411764706</v>
      </c>
      <c r="N5" s="70">
        <f>$C5/N$3</f>
        <v>51036.26315789474</v>
      </c>
      <c r="O5" s="70">
        <f>$C5/O$3</f>
        <v>46175.666666666664</v>
      </c>
      <c r="P5" s="70">
        <f>$C5/P$3</f>
        <v>42160.391304347824</v>
      </c>
      <c r="Q5" s="70">
        <f>$C5/Q$3</f>
        <v>38787.56</v>
      </c>
      <c r="R5" s="70">
        <f>$C5/R$3</f>
        <v>35914.40740740741</v>
      </c>
      <c r="S5" s="70">
        <f>$C5/S$3</f>
        <v>33437.55172413793</v>
      </c>
      <c r="T5" s="70">
        <f t="shared" si="0"/>
        <v>31280.290322580644</v>
      </c>
      <c r="U5" s="70">
        <f t="shared" si="0"/>
        <v>29384.515151515152</v>
      </c>
      <c r="V5" s="70">
        <f t="shared" si="0"/>
        <v>27705.4</v>
      </c>
      <c r="W5" s="70">
        <f t="shared" si="0"/>
        <v>26207.81081081081</v>
      </c>
      <c r="X5" s="70">
        <f t="shared" si="0"/>
        <v>24863.82051282051</v>
      </c>
      <c r="Y5" s="70">
        <f t="shared" si="0"/>
        <v>23650.951219512193</v>
      </c>
      <c r="Z5" s="70">
        <f t="shared" si="0"/>
        <v>22550.906976744187</v>
      </c>
      <c r="AA5" s="70">
        <f t="shared" si="0"/>
        <v>21548.644444444446</v>
      </c>
      <c r="AB5" s="70">
        <f t="shared" si="0"/>
        <v>20631.68085106383</v>
      </c>
      <c r="AC5" s="70">
        <f t="shared" si="0"/>
        <v>19789.571428571428</v>
      </c>
      <c r="AD5" s="70">
        <f t="shared" si="0"/>
        <v>19013.50980392157</v>
      </c>
      <c r="AE5" s="70">
        <f t="shared" si="0"/>
        <v>18296.01886792453</v>
      </c>
      <c r="AF5" s="70">
        <f t="shared" si="0"/>
        <v>17630.70909090909</v>
      </c>
      <c r="AG5" s="70">
        <f t="shared" si="0"/>
        <v>17012.087719298244</v>
      </c>
      <c r="AH5" s="70">
        <f t="shared" si="0"/>
        <v>16435.406779661018</v>
      </c>
      <c r="AI5" s="70">
        <f t="shared" si="0"/>
        <v>15896.540983606557</v>
      </c>
      <c r="AJ5" s="70">
        <f t="shared" si="0"/>
        <v>15391.888888888889</v>
      </c>
      <c r="AK5" s="70">
        <f t="shared" si="0"/>
        <v>14918.292307692307</v>
      </c>
      <c r="AL5" s="70">
        <f t="shared" si="0"/>
        <v>14472.970149253732</v>
      </c>
      <c r="AM5" s="70">
        <f t="shared" si="0"/>
        <v>14053.463768115942</v>
      </c>
      <c r="AN5" s="70">
        <f t="shared" si="0"/>
        <v>13657.591549295774</v>
      </c>
      <c r="AO5" s="70">
        <f t="shared" si="0"/>
        <v>13283.410958904109</v>
      </c>
      <c r="AP5" s="70">
        <f t="shared" si="0"/>
        <v>12929.186666666666</v>
      </c>
      <c r="AQ5" s="70">
        <f t="shared" si="0"/>
        <v>12593.363636363636</v>
      </c>
      <c r="AR5" s="70">
        <f t="shared" si="0"/>
        <v>12274.54430379747</v>
      </c>
      <c r="AS5" s="70">
        <f t="shared" si="0"/>
        <v>11971.469135802468</v>
      </c>
      <c r="AT5" s="70">
        <f t="shared" si="0"/>
        <v>11683</v>
      </c>
      <c r="AU5" s="70">
        <f t="shared" si="0"/>
        <v>11408.105882352942</v>
      </c>
      <c r="AV5" s="70">
        <f t="shared" si="0"/>
        <v>11145.850574712644</v>
      </c>
      <c r="AW5" s="70">
        <f t="shared" si="0"/>
        <v>10895.38202247191</v>
      </c>
      <c r="AX5" s="70">
        <f t="shared" si="0"/>
        <v>10655.923076923076</v>
      </c>
      <c r="AY5" s="70">
        <f t="shared" si="0"/>
        <v>10426.763440860215</v>
      </c>
      <c r="AZ5" s="70">
        <f t="shared" si="0"/>
        <v>10207.252631578947</v>
      </c>
      <c r="BA5" s="70">
        <f t="shared" si="0"/>
        <v>9996.79381443299</v>
      </c>
      <c r="BB5" s="70">
        <f t="shared" si="0"/>
        <v>9794.838383838383</v>
      </c>
    </row>
    <row r="6" spans="2:54" ht="12.75">
      <c r="B6" s="67" t="s">
        <v>15</v>
      </c>
      <c r="C6" s="68">
        <v>771858</v>
      </c>
      <c r="D6" s="70">
        <f>$C6/D$3</f>
        <v>771858</v>
      </c>
      <c r="E6" s="70">
        <f t="shared" si="0"/>
        <v>551327.1428571428</v>
      </c>
      <c r="F6" s="70">
        <f t="shared" si="0"/>
        <v>257286</v>
      </c>
      <c r="G6" s="70">
        <f t="shared" si="0"/>
        <v>154371.6</v>
      </c>
      <c r="H6" s="70">
        <f t="shared" si="0"/>
        <v>110265.42857142857</v>
      </c>
      <c r="I6" s="70">
        <f t="shared" si="0"/>
        <v>85762</v>
      </c>
      <c r="J6" s="70">
        <f t="shared" si="0"/>
        <v>70168.90909090909</v>
      </c>
      <c r="K6" s="70">
        <f t="shared" si="0"/>
        <v>59373.692307692305</v>
      </c>
      <c r="L6" s="70">
        <f t="shared" si="0"/>
        <v>51457.2</v>
      </c>
      <c r="M6" s="70">
        <f t="shared" si="0"/>
        <v>45403.41176470588</v>
      </c>
      <c r="N6" s="70">
        <f t="shared" si="0"/>
        <v>40624.10526315789</v>
      </c>
      <c r="O6" s="70">
        <f t="shared" si="0"/>
        <v>36755.142857142855</v>
      </c>
      <c r="P6" s="70">
        <f t="shared" si="0"/>
        <v>33559.04347826087</v>
      </c>
      <c r="Q6" s="70">
        <f t="shared" si="0"/>
        <v>30874.32</v>
      </c>
      <c r="R6" s="70">
        <f t="shared" si="0"/>
        <v>28587.333333333332</v>
      </c>
      <c r="S6" s="70">
        <f t="shared" si="0"/>
        <v>26615.793103448275</v>
      </c>
      <c r="T6" s="70">
        <f t="shared" si="0"/>
        <v>24898.645161290322</v>
      </c>
      <c r="U6" s="70">
        <f t="shared" si="0"/>
        <v>23389.636363636364</v>
      </c>
      <c r="V6" s="70">
        <f t="shared" si="0"/>
        <v>22053.085714285713</v>
      </c>
      <c r="W6" s="70">
        <f t="shared" si="0"/>
        <v>20861.027027027027</v>
      </c>
      <c r="X6" s="70">
        <f t="shared" si="0"/>
        <v>19791.23076923077</v>
      </c>
      <c r="Y6" s="70">
        <f t="shared" si="0"/>
        <v>18825.80487804878</v>
      </c>
      <c r="Z6" s="70">
        <f t="shared" si="0"/>
        <v>17950.18604651163</v>
      </c>
      <c r="AA6" s="70">
        <f t="shared" si="0"/>
        <v>17152.4</v>
      </c>
      <c r="AB6" s="70">
        <f t="shared" si="0"/>
        <v>16422.510638297874</v>
      </c>
      <c r="AC6" s="70">
        <f t="shared" si="0"/>
        <v>15752.204081632653</v>
      </c>
      <c r="AD6" s="70">
        <f t="shared" si="0"/>
        <v>15134.470588235294</v>
      </c>
      <c r="AE6" s="70">
        <f t="shared" si="0"/>
        <v>14563.358490566037</v>
      </c>
      <c r="AF6" s="70">
        <f t="shared" si="0"/>
        <v>14033.781818181818</v>
      </c>
      <c r="AG6" s="70">
        <f t="shared" si="0"/>
        <v>13541.368421052632</v>
      </c>
      <c r="AH6" s="70">
        <f t="shared" si="0"/>
        <v>13082.338983050848</v>
      </c>
      <c r="AI6" s="70">
        <f t="shared" si="0"/>
        <v>12653.409836065573</v>
      </c>
      <c r="AJ6" s="70">
        <f t="shared" si="0"/>
        <v>12251.714285714286</v>
      </c>
      <c r="AK6" s="70">
        <f t="shared" si="0"/>
        <v>11874.738461538462</v>
      </c>
      <c r="AL6" s="70">
        <f t="shared" si="0"/>
        <v>11520.268656716418</v>
      </c>
      <c r="AM6" s="70">
        <f t="shared" si="0"/>
        <v>11186.347826086956</v>
      </c>
      <c r="AN6" s="70">
        <f t="shared" si="0"/>
        <v>10871.239436619719</v>
      </c>
      <c r="AO6" s="70">
        <f t="shared" si="0"/>
        <v>10573.397260273972</v>
      </c>
      <c r="AP6" s="70">
        <f t="shared" si="0"/>
        <v>10291.44</v>
      </c>
      <c r="AQ6" s="70">
        <f t="shared" si="0"/>
        <v>10024.12987012987</v>
      </c>
      <c r="AR6" s="70">
        <f t="shared" si="0"/>
        <v>9770.354430379746</v>
      </c>
      <c r="AS6" s="70">
        <f t="shared" si="0"/>
        <v>9529.111111111111</v>
      </c>
      <c r="AT6" s="70">
        <f t="shared" si="0"/>
        <v>9299.493975903615</v>
      </c>
      <c r="AU6" s="70">
        <f t="shared" si="0"/>
        <v>9080.682352941176</v>
      </c>
      <c r="AV6" s="70">
        <f t="shared" si="0"/>
        <v>8871.931034482759</v>
      </c>
      <c r="AW6" s="70">
        <f t="shared" si="0"/>
        <v>8672.561797752809</v>
      </c>
      <c r="AX6" s="70">
        <f t="shared" si="0"/>
        <v>8481.956043956045</v>
      </c>
      <c r="AY6" s="70">
        <f t="shared" si="0"/>
        <v>8299.548387096775</v>
      </c>
      <c r="AZ6" s="70">
        <f t="shared" si="0"/>
        <v>8124.821052631579</v>
      </c>
      <c r="BA6" s="70">
        <f t="shared" si="0"/>
        <v>7957.298969072165</v>
      </c>
      <c r="BB6" s="70">
        <f t="shared" si="0"/>
        <v>7796.545454545455</v>
      </c>
    </row>
    <row r="7" spans="2:54" ht="12.75">
      <c r="B7" s="67" t="s">
        <v>16</v>
      </c>
      <c r="C7" s="68">
        <v>666782</v>
      </c>
      <c r="D7" s="70">
        <f>$C7/D$3</f>
        <v>666782</v>
      </c>
      <c r="E7" s="70">
        <f t="shared" si="0"/>
        <v>476272.85714285716</v>
      </c>
      <c r="F7" s="70">
        <f t="shared" si="0"/>
        <v>222260.66666666666</v>
      </c>
      <c r="G7" s="70">
        <f t="shared" si="0"/>
        <v>133356.4</v>
      </c>
      <c r="H7" s="70">
        <f t="shared" si="0"/>
        <v>95254.57142857143</v>
      </c>
      <c r="I7" s="70">
        <f t="shared" si="0"/>
        <v>74086.88888888889</v>
      </c>
      <c r="J7" s="70">
        <f t="shared" si="0"/>
        <v>60616.545454545456</v>
      </c>
      <c r="K7" s="70">
        <f t="shared" si="0"/>
        <v>51290.92307692308</v>
      </c>
      <c r="L7" s="70">
        <f t="shared" si="0"/>
        <v>44452.13333333333</v>
      </c>
      <c r="M7" s="70">
        <f t="shared" si="0"/>
        <v>39222.470588235294</v>
      </c>
      <c r="N7" s="70">
        <f t="shared" si="0"/>
        <v>35093.78947368421</v>
      </c>
      <c r="O7" s="70">
        <f t="shared" si="0"/>
        <v>31751.52380952381</v>
      </c>
      <c r="P7" s="70">
        <f t="shared" si="0"/>
        <v>28990.521739130436</v>
      </c>
      <c r="Q7" s="70">
        <f t="shared" si="0"/>
        <v>26671.28</v>
      </c>
      <c r="R7" s="70">
        <f t="shared" si="0"/>
        <v>24695.62962962963</v>
      </c>
      <c r="S7" s="70">
        <f t="shared" si="0"/>
        <v>22992.48275862069</v>
      </c>
      <c r="T7" s="70">
        <f t="shared" si="0"/>
        <v>21509.09677419355</v>
      </c>
      <c r="U7" s="70">
        <f t="shared" si="0"/>
        <v>20205.515151515152</v>
      </c>
      <c r="V7" s="70">
        <f t="shared" si="0"/>
        <v>19050.914285714287</v>
      </c>
      <c r="W7" s="70">
        <f t="shared" si="0"/>
        <v>18021.135135135137</v>
      </c>
      <c r="X7" s="70">
        <f t="shared" si="0"/>
        <v>17096.97435897436</v>
      </c>
      <c r="Y7" s="70">
        <f t="shared" si="0"/>
        <v>16262.975609756097</v>
      </c>
      <c r="Z7" s="70">
        <f t="shared" si="0"/>
        <v>15506.558139534884</v>
      </c>
      <c r="AA7" s="70">
        <f t="shared" si="0"/>
        <v>14817.377777777778</v>
      </c>
      <c r="AB7" s="70">
        <f t="shared" si="0"/>
        <v>14186.851063829787</v>
      </c>
      <c r="AC7" s="70">
        <f t="shared" si="0"/>
        <v>13607.795918367347</v>
      </c>
      <c r="AD7" s="70">
        <f t="shared" si="0"/>
        <v>13074.156862745098</v>
      </c>
      <c r="AE7" s="70">
        <f t="shared" si="0"/>
        <v>12580.792452830188</v>
      </c>
      <c r="AF7" s="70">
        <f t="shared" si="0"/>
        <v>12123.309090909092</v>
      </c>
      <c r="AG7" s="70">
        <f t="shared" si="0"/>
        <v>11697.929824561403</v>
      </c>
      <c r="AH7" s="70">
        <f t="shared" si="0"/>
        <v>11301.389830508475</v>
      </c>
      <c r="AI7" s="70">
        <f t="shared" si="0"/>
        <v>10930.852459016394</v>
      </c>
      <c r="AJ7" s="70">
        <f t="shared" si="0"/>
        <v>10583.84126984127</v>
      </c>
      <c r="AK7" s="70">
        <f t="shared" si="0"/>
        <v>10258.184615384615</v>
      </c>
      <c r="AL7" s="70">
        <f t="shared" si="0"/>
        <v>9951.970149253732</v>
      </c>
      <c r="AM7" s="70">
        <f t="shared" si="0"/>
        <v>9663.507246376812</v>
      </c>
      <c r="AN7" s="70">
        <f t="shared" si="0"/>
        <v>9391.295774647888</v>
      </c>
      <c r="AO7" s="70">
        <f t="shared" si="0"/>
        <v>9134</v>
      </c>
      <c r="AP7" s="70">
        <f t="shared" si="0"/>
        <v>8890.426666666666</v>
      </c>
      <c r="AQ7" s="70">
        <f t="shared" si="0"/>
        <v>8659.506493506493</v>
      </c>
      <c r="AR7" s="70">
        <f t="shared" si="0"/>
        <v>8440.278481012658</v>
      </c>
      <c r="AS7" s="70">
        <f t="shared" si="0"/>
        <v>8231.876543209877</v>
      </c>
      <c r="AT7" s="70">
        <f t="shared" si="0"/>
        <v>8033.518072289156</v>
      </c>
      <c r="AU7" s="70">
        <f t="shared" si="0"/>
        <v>7844.494117647058</v>
      </c>
      <c r="AV7" s="70">
        <f t="shared" si="0"/>
        <v>7664.16091954023</v>
      </c>
      <c r="AW7" s="70">
        <f t="shared" si="0"/>
        <v>7491.932584269663</v>
      </c>
      <c r="AX7" s="70">
        <f t="shared" si="0"/>
        <v>7327.274725274725</v>
      </c>
      <c r="AY7" s="70">
        <f t="shared" si="0"/>
        <v>7169.698924731183</v>
      </c>
      <c r="AZ7" s="70">
        <f t="shared" si="0"/>
        <v>7018.757894736842</v>
      </c>
      <c r="BA7" s="70">
        <f t="shared" si="0"/>
        <v>6874.041237113402</v>
      </c>
      <c r="BB7" s="70">
        <f t="shared" si="0"/>
        <v>6735.171717171717</v>
      </c>
    </row>
    <row r="8" spans="2:54" ht="12.75">
      <c r="B8" s="67" t="s">
        <v>17</v>
      </c>
      <c r="C8" s="68">
        <v>569311</v>
      </c>
      <c r="D8" s="70">
        <f>$C8/D$3</f>
        <v>569311</v>
      </c>
      <c r="E8" s="70">
        <f t="shared" si="0"/>
        <v>406650.7142857143</v>
      </c>
      <c r="F8" s="70">
        <f t="shared" si="0"/>
        <v>189770.33333333334</v>
      </c>
      <c r="G8" s="70">
        <f t="shared" si="0"/>
        <v>113862.2</v>
      </c>
      <c r="H8" s="70">
        <f t="shared" si="0"/>
        <v>81330.14285714286</v>
      </c>
      <c r="I8" s="70">
        <f t="shared" si="0"/>
        <v>63256.77777777778</v>
      </c>
      <c r="J8" s="70">
        <f t="shared" si="0"/>
        <v>51755.545454545456</v>
      </c>
      <c r="K8" s="70">
        <f t="shared" si="0"/>
        <v>43793.153846153844</v>
      </c>
      <c r="L8" s="70">
        <f t="shared" si="0"/>
        <v>37954.066666666666</v>
      </c>
      <c r="M8" s="70">
        <f t="shared" si="0"/>
        <v>33488.882352941175</v>
      </c>
      <c r="N8" s="70">
        <f t="shared" si="0"/>
        <v>29963.736842105263</v>
      </c>
      <c r="O8" s="70">
        <f t="shared" si="0"/>
        <v>27110.04761904762</v>
      </c>
      <c r="P8" s="70">
        <f t="shared" si="0"/>
        <v>24752.652173913044</v>
      </c>
      <c r="Q8" s="70">
        <f t="shared" si="0"/>
        <v>22772.44</v>
      </c>
      <c r="R8" s="70">
        <f t="shared" si="0"/>
        <v>21085.59259259259</v>
      </c>
      <c r="S8" s="70">
        <f t="shared" si="0"/>
        <v>19631.41379310345</v>
      </c>
      <c r="T8" s="70">
        <f t="shared" si="0"/>
        <v>18364.870967741936</v>
      </c>
      <c r="U8" s="70">
        <f t="shared" si="0"/>
        <v>17251.848484848484</v>
      </c>
      <c r="V8" s="70">
        <f t="shared" si="0"/>
        <v>16266.028571428571</v>
      </c>
      <c r="W8" s="70">
        <f t="shared" si="0"/>
        <v>15386.783783783783</v>
      </c>
      <c r="X8" s="70">
        <f t="shared" si="0"/>
        <v>14597.71794871795</v>
      </c>
      <c r="Y8" s="70">
        <f t="shared" si="0"/>
        <v>13885.634146341463</v>
      </c>
      <c r="Z8" s="70">
        <f t="shared" si="0"/>
        <v>13239.790697674418</v>
      </c>
      <c r="AA8" s="70">
        <f t="shared" si="0"/>
        <v>12651.355555555556</v>
      </c>
      <c r="AB8" s="70">
        <f t="shared" si="0"/>
        <v>12113</v>
      </c>
      <c r="AC8" s="70">
        <f t="shared" si="0"/>
        <v>11618.591836734693</v>
      </c>
      <c r="AD8" s="70">
        <f t="shared" si="0"/>
        <v>11162.960784313726</v>
      </c>
      <c r="AE8" s="70">
        <f t="shared" si="0"/>
        <v>10741.716981132075</v>
      </c>
      <c r="AF8" s="70">
        <f t="shared" si="0"/>
        <v>10351.10909090909</v>
      </c>
      <c r="AG8" s="70">
        <f t="shared" si="0"/>
        <v>9987.912280701754</v>
      </c>
      <c r="AH8" s="70">
        <f t="shared" si="0"/>
        <v>9649.338983050848</v>
      </c>
      <c r="AI8" s="70">
        <f t="shared" si="0"/>
        <v>9332.967213114754</v>
      </c>
      <c r="AJ8" s="70">
        <f t="shared" si="0"/>
        <v>9036.682539682539</v>
      </c>
      <c r="AK8" s="70">
        <f t="shared" si="0"/>
        <v>8758.63076923077</v>
      </c>
      <c r="AL8" s="70">
        <f t="shared" si="0"/>
        <v>8497.179104477613</v>
      </c>
      <c r="AM8" s="70">
        <f t="shared" si="0"/>
        <v>8250.884057971014</v>
      </c>
      <c r="AN8" s="70">
        <f t="shared" si="0"/>
        <v>8018.4647887323945</v>
      </c>
      <c r="AO8" s="70">
        <f t="shared" si="0"/>
        <v>7798.780821917808</v>
      </c>
      <c r="AP8" s="70">
        <f t="shared" si="0"/>
        <v>7590.8133333333335</v>
      </c>
      <c r="AQ8" s="70">
        <f t="shared" si="0"/>
        <v>7393.649350649351</v>
      </c>
      <c r="AR8" s="70">
        <f t="shared" si="0"/>
        <v>7206.46835443038</v>
      </c>
      <c r="AS8" s="70">
        <f t="shared" si="0"/>
        <v>7028.530864197531</v>
      </c>
      <c r="AT8" s="70">
        <f t="shared" si="0"/>
        <v>6859.168674698795</v>
      </c>
      <c r="AU8" s="70">
        <f t="shared" si="0"/>
        <v>6697.7764705882355</v>
      </c>
      <c r="AV8" s="70">
        <f t="shared" si="0"/>
        <v>6543.80459770115</v>
      </c>
      <c r="AW8" s="70">
        <f t="shared" si="0"/>
        <v>6396.752808988764</v>
      </c>
      <c r="AX8" s="70">
        <f t="shared" si="0"/>
        <v>6256.1648351648355</v>
      </c>
      <c r="AY8" s="70">
        <f t="shared" si="0"/>
        <v>6121.623655913979</v>
      </c>
      <c r="AZ8" s="70">
        <f t="shared" si="0"/>
        <v>5992.747368421053</v>
      </c>
      <c r="BA8" s="70">
        <f t="shared" si="0"/>
        <v>5869.18556701031</v>
      </c>
      <c r="BB8" s="70">
        <f t="shared" si="0"/>
        <v>5750.616161616162</v>
      </c>
    </row>
    <row r="9" spans="2:54" ht="12.75">
      <c r="B9" s="67" t="s">
        <v>18</v>
      </c>
      <c r="C9" s="68">
        <v>446549</v>
      </c>
      <c r="D9" s="70">
        <f>$C9/D$3</f>
        <v>446549</v>
      </c>
      <c r="E9" s="70">
        <f t="shared" si="0"/>
        <v>318963.5714285714</v>
      </c>
      <c r="F9" s="70">
        <f t="shared" si="0"/>
        <v>148849.66666666666</v>
      </c>
      <c r="G9" s="70">
        <f t="shared" si="0"/>
        <v>89309.8</v>
      </c>
      <c r="H9" s="70">
        <f t="shared" si="0"/>
        <v>63792.71428571428</v>
      </c>
      <c r="I9" s="70">
        <f t="shared" si="0"/>
        <v>49616.555555555555</v>
      </c>
      <c r="J9" s="70">
        <f t="shared" si="0"/>
        <v>40595.36363636364</v>
      </c>
      <c r="K9" s="70">
        <f t="shared" si="0"/>
        <v>34349.92307692308</v>
      </c>
      <c r="L9" s="70">
        <f t="shared" si="0"/>
        <v>29769.933333333334</v>
      </c>
      <c r="M9" s="70">
        <f t="shared" si="0"/>
        <v>26267.58823529412</v>
      </c>
      <c r="N9" s="70">
        <f t="shared" si="0"/>
        <v>23502.57894736842</v>
      </c>
      <c r="O9" s="70">
        <f t="shared" si="0"/>
        <v>21264.238095238095</v>
      </c>
      <c r="P9" s="70">
        <f t="shared" si="0"/>
        <v>19415.17391304348</v>
      </c>
      <c r="Q9" s="70">
        <f t="shared" si="0"/>
        <v>17861.96</v>
      </c>
      <c r="R9" s="70">
        <f t="shared" si="0"/>
        <v>16538.85185185185</v>
      </c>
      <c r="S9" s="70">
        <f t="shared" si="0"/>
        <v>15398.241379310344</v>
      </c>
      <c r="T9" s="70">
        <f t="shared" si="0"/>
        <v>14404.806451612903</v>
      </c>
      <c r="U9" s="70">
        <f t="shared" si="0"/>
        <v>13531.787878787878</v>
      </c>
      <c r="V9" s="70">
        <f t="shared" si="0"/>
        <v>12758.542857142857</v>
      </c>
      <c r="W9" s="70">
        <f t="shared" si="0"/>
        <v>12068.891891891892</v>
      </c>
      <c r="X9" s="70">
        <f t="shared" si="0"/>
        <v>11449.97435897436</v>
      </c>
      <c r="Y9" s="70">
        <f>$C9/Y$3</f>
        <v>10891.439024390244</v>
      </c>
      <c r="Z9" s="70">
        <f>$C9/Z$3</f>
        <v>10384.860465116279</v>
      </c>
      <c r="AA9" s="70">
        <f>$C9/AA$3</f>
        <v>9923.31111111111</v>
      </c>
      <c r="AB9" s="70">
        <f>$C9/AB$3</f>
        <v>9501.04255319149</v>
      </c>
      <c r="AC9" s="70">
        <f>$C9/AC$3</f>
        <v>9113.244897959185</v>
      </c>
      <c r="AD9" s="70">
        <f>$C9/AD$3</f>
        <v>8755.862745098038</v>
      </c>
      <c r="AE9" s="70">
        <f>$C9/AE$3</f>
        <v>8425.452830188678</v>
      </c>
      <c r="AF9" s="70">
        <f>$C9/AF$3</f>
        <v>8119.072727272727</v>
      </c>
      <c r="AG9" s="70">
        <f>$C9/AG$3</f>
        <v>7834.19298245614</v>
      </c>
      <c r="AH9" s="70">
        <f>$C9/AH$3</f>
        <v>7568.627118644068</v>
      </c>
      <c r="AI9" s="70">
        <f>$C9/AI$3</f>
        <v>7320.475409836065</v>
      </c>
      <c r="AJ9" s="70">
        <f>$C9/AJ$3</f>
        <v>7088.079365079365</v>
      </c>
      <c r="AK9" s="70">
        <f>$C9/AK$3</f>
        <v>6869.984615384616</v>
      </c>
      <c r="AL9" s="70">
        <f>$C9/AL$3</f>
        <v>6664.910447761194</v>
      </c>
      <c r="AM9" s="70">
        <f>$C9/AM$3</f>
        <v>6471.724637681159</v>
      </c>
      <c r="AN9" s="70">
        <f>$C9/AN$3</f>
        <v>6289.422535211268</v>
      </c>
      <c r="AO9" s="70">
        <f>$C9/AO$3</f>
        <v>6117.109589041096</v>
      </c>
      <c r="AP9" s="70">
        <f>$C9/AP$3</f>
        <v>5953.986666666667</v>
      </c>
      <c r="AQ9" s="70">
        <f>$C9/AQ$3</f>
        <v>5799.337662337663</v>
      </c>
      <c r="AR9" s="70">
        <f>$C9/AR$3</f>
        <v>5652.518987341772</v>
      </c>
      <c r="AS9" s="70">
        <f>$C9/AS$3</f>
        <v>5512.950617283951</v>
      </c>
      <c r="AT9" s="70">
        <f>$C9/AT$3</f>
        <v>5380.108433734939</v>
      </c>
      <c r="AU9" s="70">
        <f>$C9/AU$3</f>
        <v>5253.517647058824</v>
      </c>
      <c r="AV9" s="70">
        <f>$C9/AV$3</f>
        <v>5132.747126436781</v>
      </c>
      <c r="AW9" s="70">
        <f>$C9/AW$3</f>
        <v>5017.404494382023</v>
      </c>
      <c r="AX9" s="70">
        <f>$C9/AX$3</f>
        <v>4907.131868131868</v>
      </c>
      <c r="AY9" s="70">
        <f>$C9/AY$3</f>
        <v>4801.602150537635</v>
      </c>
      <c r="AZ9" s="70">
        <f>$C9/AZ$3</f>
        <v>4700.515789473684</v>
      </c>
      <c r="BA9" s="70">
        <f>$C9/BA$3</f>
        <v>4603.59793814433</v>
      </c>
      <c r="BB9" s="70">
        <f>$C9/BB$3</f>
        <v>4510.595959595959</v>
      </c>
    </row>
    <row r="10" spans="2:54" ht="12.75">
      <c r="B10" s="67" t="s">
        <v>19</v>
      </c>
      <c r="C10" s="68">
        <v>386340</v>
      </c>
      <c r="D10" s="70">
        <f>$C10/D$3</f>
        <v>386340</v>
      </c>
      <c r="E10" s="70">
        <f>$C10/E$3</f>
        <v>275957.1428571429</v>
      </c>
      <c r="F10" s="70">
        <f>$C10/F$3</f>
        <v>128780</v>
      </c>
      <c r="G10" s="70">
        <f>$C10/G$3</f>
        <v>77268</v>
      </c>
      <c r="H10" s="70">
        <f>$C10/H$3</f>
        <v>55191.42857142857</v>
      </c>
      <c r="I10" s="70">
        <f>$C10/I$3</f>
        <v>42926.666666666664</v>
      </c>
      <c r="J10" s="70">
        <f>$C10/J$3</f>
        <v>35121.818181818184</v>
      </c>
      <c r="K10" s="70">
        <f>$C10/K$3</f>
        <v>29718.46153846154</v>
      </c>
      <c r="L10" s="70">
        <f>$C10/L$3</f>
        <v>25756</v>
      </c>
      <c r="M10" s="70">
        <f>$C10/M$3</f>
        <v>22725.882352941175</v>
      </c>
      <c r="N10" s="70">
        <f>$C10/N$3</f>
        <v>20333.684210526317</v>
      </c>
      <c r="O10" s="70">
        <f>$C10/O$3</f>
        <v>18397.14285714286</v>
      </c>
      <c r="P10" s="70">
        <f>$C10/P$3</f>
        <v>16797.391304347828</v>
      </c>
      <c r="Q10" s="70">
        <f>$C10/Q$3</f>
        <v>15453.6</v>
      </c>
      <c r="R10" s="70">
        <f>$C10/R$3</f>
        <v>14308.888888888889</v>
      </c>
      <c r="S10" s="70">
        <f>$C10/S$3</f>
        <v>13322.068965517241</v>
      </c>
      <c r="T10" s="70">
        <f>$C10/T$3</f>
        <v>12462.58064516129</v>
      </c>
      <c r="U10" s="70">
        <f>$C10/U$3</f>
        <v>11707.272727272728</v>
      </c>
      <c r="V10" s="70">
        <f>$C10/V$3</f>
        <v>11038.285714285714</v>
      </c>
      <c r="W10" s="70">
        <f>$C10/W$3</f>
        <v>10441.621621621622</v>
      </c>
      <c r="X10" s="70">
        <f>$C10/X$3</f>
        <v>9906.153846153846</v>
      </c>
      <c r="Y10" s="70">
        <f>$C10/Y$3</f>
        <v>9422.926829268292</v>
      </c>
      <c r="Z10" s="70">
        <f>$C10/Z$3</f>
        <v>8984.651162790698</v>
      </c>
      <c r="AA10" s="70">
        <f>$C10/AA$3</f>
        <v>8585.333333333334</v>
      </c>
      <c r="AB10" s="70">
        <f>$C10/AB$3</f>
        <v>8220</v>
      </c>
      <c r="AC10" s="70">
        <f>$C10/AC$3</f>
        <v>7884.489795918367</v>
      </c>
      <c r="AD10" s="70">
        <f>$C10/AD$3</f>
        <v>7575.294117647059</v>
      </c>
      <c r="AE10" s="70">
        <f>$C10/AE$3</f>
        <v>7289.433962264151</v>
      </c>
      <c r="AF10" s="70">
        <f>$C10/AF$3</f>
        <v>7024.363636363636</v>
      </c>
      <c r="AG10" s="70">
        <f>$C10/AG$3</f>
        <v>6777.894736842105</v>
      </c>
      <c r="AH10" s="70">
        <f>$C10/AH$3</f>
        <v>6548.135593220339</v>
      </c>
      <c r="AI10" s="70">
        <f>$C10/AI$3</f>
        <v>6333.44262295082</v>
      </c>
      <c r="AJ10" s="70">
        <f>$C10/AJ$3</f>
        <v>6132.380952380952</v>
      </c>
      <c r="AK10" s="70">
        <f>$C10/AK$3</f>
        <v>5943.692307692308</v>
      </c>
      <c r="AL10" s="70">
        <f>$C10/AL$3</f>
        <v>5766.268656716418</v>
      </c>
      <c r="AM10" s="70">
        <f>$C10/AM$3</f>
        <v>5599.130434782609</v>
      </c>
      <c r="AN10" s="70">
        <f>$C10/AN$3</f>
        <v>5441.408450704225</v>
      </c>
      <c r="AO10" s="70">
        <f>$C10/AO$3</f>
        <v>5292.328767123287</v>
      </c>
      <c r="AP10" s="70">
        <f>$C10/AP$3</f>
        <v>5151.2</v>
      </c>
      <c r="AQ10" s="70">
        <f>$C10/AQ$3</f>
        <v>5017.402597402597</v>
      </c>
      <c r="AR10" s="70">
        <f>$C10/AR$3</f>
        <v>4890.379746835443</v>
      </c>
      <c r="AS10" s="70">
        <f>$C10/AS$3</f>
        <v>4769.62962962963</v>
      </c>
      <c r="AT10" s="70">
        <f>$C10/AT$3</f>
        <v>4654.698795180723</v>
      </c>
      <c r="AU10" s="70">
        <f>$C10/AU$3</f>
        <v>4545.176470588235</v>
      </c>
      <c r="AV10" s="70">
        <f>$C10/AV$3</f>
        <v>4440.689655172414</v>
      </c>
      <c r="AW10" s="70">
        <f>$C10/AW$3</f>
        <v>4340.898876404494</v>
      </c>
      <c r="AX10" s="70">
        <f>$C10/AX$3</f>
        <v>4245.494505494506</v>
      </c>
      <c r="AY10" s="70">
        <f>$C10/AY$3</f>
        <v>4154.193548387097</v>
      </c>
      <c r="AZ10" s="70">
        <f>$C10/AZ$3</f>
        <v>4066.7368421052633</v>
      </c>
      <c r="BA10" s="70">
        <f>$C10/BA$3</f>
        <v>3982.8865979381444</v>
      </c>
      <c r="BB10" s="70">
        <f>$C10/BB$3</f>
        <v>3902.4242424242425</v>
      </c>
    </row>
    <row r="11" spans="2:54" ht="12.75">
      <c r="B11" s="67" t="s">
        <v>20</v>
      </c>
      <c r="C11" s="68">
        <v>324707</v>
      </c>
      <c r="D11" s="70">
        <f>$C11/D$3</f>
        <v>324707</v>
      </c>
      <c r="E11" s="70">
        <f>$C11/E$3</f>
        <v>231933.57142857145</v>
      </c>
      <c r="F11" s="70">
        <f>$C11/F$3</f>
        <v>108235.66666666667</v>
      </c>
      <c r="G11" s="70">
        <f>$C11/G$3</f>
        <v>64941.4</v>
      </c>
      <c r="H11" s="70">
        <f>$C11/H$3</f>
        <v>46386.71428571428</v>
      </c>
      <c r="I11" s="70">
        <f>$C11/I$3</f>
        <v>36078.555555555555</v>
      </c>
      <c r="J11" s="70">
        <f>$C11/J$3</f>
        <v>29518.81818181818</v>
      </c>
      <c r="K11" s="70">
        <f>$C11/K$3</f>
        <v>24977.46153846154</v>
      </c>
      <c r="L11" s="70">
        <f>$C11/L$3</f>
        <v>21647.133333333335</v>
      </c>
      <c r="M11" s="70">
        <f>$C11/M$3</f>
        <v>19100.41176470588</v>
      </c>
      <c r="N11" s="70">
        <f>$C11/N$3</f>
        <v>17089.842105263157</v>
      </c>
      <c r="O11" s="70">
        <f>$C11/O$3</f>
        <v>15462.238095238095</v>
      </c>
      <c r="P11" s="70">
        <f>$C11/P$3</f>
        <v>14117.695652173914</v>
      </c>
      <c r="Q11" s="70">
        <f>$C11/Q$3</f>
        <v>12988.28</v>
      </c>
      <c r="R11" s="70">
        <f>$C11/R$3</f>
        <v>12026.185185185184</v>
      </c>
      <c r="S11" s="70">
        <f>$C11/S$3</f>
        <v>11196.793103448275</v>
      </c>
      <c r="T11" s="70">
        <f>$C11/T$3</f>
        <v>10474.41935483871</v>
      </c>
      <c r="U11" s="70">
        <f>$C11/U$3</f>
        <v>9839.60606060606</v>
      </c>
      <c r="V11" s="70">
        <f>$C11/V$3</f>
        <v>9277.342857142858</v>
      </c>
      <c r="W11" s="70">
        <f>$C11/W$3</f>
        <v>8775.864864864865</v>
      </c>
      <c r="X11" s="70">
        <f>$C11/X$3</f>
        <v>8325.820512820514</v>
      </c>
      <c r="Y11" s="70">
        <f>$C11/Y$3</f>
        <v>7919.682926829269</v>
      </c>
      <c r="Z11" s="70">
        <f>$C11/Z$3</f>
        <v>7551.325581395349</v>
      </c>
      <c r="AA11" s="70">
        <f>$C11/AA$3</f>
        <v>7215.711111111111</v>
      </c>
      <c r="AB11" s="70">
        <f>$C11/AB$3</f>
        <v>6908.659574468085</v>
      </c>
      <c r="AC11" s="70">
        <f>$C11/AC$3</f>
        <v>6626.673469387755</v>
      </c>
      <c r="AD11" s="70">
        <f>$C11/AD$3</f>
        <v>6366.803921568628</v>
      </c>
      <c r="AE11" s="70">
        <f>$C11/AE$3</f>
        <v>6126.547169811321</v>
      </c>
      <c r="AF11" s="70">
        <f>$C11/AF$3</f>
        <v>5903.763636363637</v>
      </c>
      <c r="AG11" s="70">
        <f>$C11/AG$3</f>
        <v>5696.6140350877195</v>
      </c>
      <c r="AH11" s="70">
        <f>$C11/AH$3</f>
        <v>5503.5084745762715</v>
      </c>
      <c r="AI11" s="70">
        <f>$C11/AI$3</f>
        <v>5323.065573770492</v>
      </c>
      <c r="AJ11" s="70">
        <f>$C11/AJ$3</f>
        <v>5154.079365079365</v>
      </c>
      <c r="AK11" s="70">
        <f>$C11/AK$3</f>
        <v>4995.492307692308</v>
      </c>
      <c r="AL11" s="70">
        <f>$C11/AL$3</f>
        <v>4846.373134328358</v>
      </c>
      <c r="AM11" s="70">
        <f>$C11/AM$3</f>
        <v>4705.898550724638</v>
      </c>
      <c r="AN11" s="70">
        <f>$C11/AN$3</f>
        <v>4573.338028169014</v>
      </c>
      <c r="AO11" s="70">
        <f>$C11/AO$3</f>
        <v>4448.041095890411</v>
      </c>
      <c r="AP11" s="70">
        <f>$C11/AP$3</f>
        <v>4329.426666666666</v>
      </c>
      <c r="AQ11" s="70">
        <f>$C11/AQ$3</f>
        <v>4216.974025974026</v>
      </c>
      <c r="AR11" s="70">
        <f>$C11/AR$3</f>
        <v>4110.215189873417</v>
      </c>
      <c r="AS11" s="70">
        <f>$C11/AS$3</f>
        <v>4008.7283950617284</v>
      </c>
      <c r="AT11" s="70">
        <f>$C11/AT$3</f>
        <v>3912.132530120482</v>
      </c>
      <c r="AU11" s="70">
        <f>$C11/AU$3</f>
        <v>3820.0823529411764</v>
      </c>
      <c r="AV11" s="70">
        <f>$C11/AV$3</f>
        <v>3732.264367816092</v>
      </c>
      <c r="AW11" s="70">
        <f>$C11/AW$3</f>
        <v>3648.3932584269664</v>
      </c>
      <c r="AX11" s="70">
        <f>$C11/AX$3</f>
        <v>3568.2087912087914</v>
      </c>
      <c r="AY11" s="70">
        <f>$C11/AY$3</f>
        <v>3491.47311827957</v>
      </c>
      <c r="AZ11" s="70">
        <f>$C11/AZ$3</f>
        <v>3417.9684210526316</v>
      </c>
      <c r="BA11" s="70">
        <f>$C11/BA$3</f>
        <v>3347.494845360825</v>
      </c>
      <c r="BB11" s="70">
        <f>$C11/BB$3</f>
        <v>3279.868686868687</v>
      </c>
    </row>
    <row r="12" spans="2:54" ht="12.75">
      <c r="B12" s="67"/>
      <c r="C12" s="68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</row>
    <row r="14" spans="4:33" ht="30" customHeight="1">
      <c r="D14" s="69" t="s">
        <v>56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2:54" ht="12.75">
      <c r="B15" s="67" t="s">
        <v>13</v>
      </c>
      <c r="D15" s="71">
        <f>RANK(D4,$D$4:$BB$11)</f>
        <v>1</v>
      </c>
      <c r="E15" s="71">
        <f aca="true" t="shared" si="1" ref="E15:BB20">RANK(E4,$D$4:$BB$11)</f>
        <v>2</v>
      </c>
      <c r="F15" s="71">
        <f t="shared" si="1"/>
        <v>9</v>
      </c>
      <c r="G15" s="71">
        <f t="shared" si="1"/>
        <v>17</v>
      </c>
      <c r="H15" s="71">
        <f t="shared" si="1"/>
        <v>22</v>
      </c>
      <c r="I15" s="71">
        <f t="shared" si="1"/>
        <v>25</v>
      </c>
      <c r="J15" s="71">
        <f t="shared" si="1"/>
        <v>29</v>
      </c>
      <c r="K15" s="71">
        <f t="shared" si="1"/>
        <v>33</v>
      </c>
      <c r="L15" s="71">
        <f t="shared" si="1"/>
        <v>37</v>
      </c>
      <c r="M15" s="71">
        <f t="shared" si="1"/>
        <v>41</v>
      </c>
      <c r="N15" s="71">
        <f t="shared" si="1"/>
        <v>45</v>
      </c>
      <c r="O15" s="71">
        <f t="shared" si="1"/>
        <v>49</v>
      </c>
      <c r="P15" s="71">
        <f t="shared" si="1"/>
        <v>52</v>
      </c>
      <c r="Q15" s="71">
        <f t="shared" si="1"/>
        <v>57</v>
      </c>
      <c r="R15" s="71">
        <f t="shared" si="1"/>
        <v>60</v>
      </c>
      <c r="S15" s="71">
        <f t="shared" si="1"/>
        <v>65</v>
      </c>
      <c r="T15" s="71">
        <f t="shared" si="1"/>
        <v>67</v>
      </c>
      <c r="U15" s="71">
        <f t="shared" si="1"/>
        <v>71</v>
      </c>
      <c r="V15" s="71">
        <f t="shared" si="1"/>
        <v>76</v>
      </c>
      <c r="W15" s="71">
        <f t="shared" si="1"/>
        <v>79</v>
      </c>
      <c r="X15" s="71">
        <f t="shared" si="1"/>
        <v>83</v>
      </c>
      <c r="Y15" s="71">
        <f t="shared" si="1"/>
        <v>87</v>
      </c>
      <c r="Z15" s="71">
        <f t="shared" si="1"/>
        <v>91</v>
      </c>
      <c r="AA15" s="71">
        <f t="shared" si="1"/>
        <v>95</v>
      </c>
      <c r="AB15" s="71">
        <f t="shared" si="1"/>
        <v>98</v>
      </c>
      <c r="AC15" s="71">
        <f t="shared" si="1"/>
        <v>101</v>
      </c>
      <c r="AD15" s="71">
        <f t="shared" si="1"/>
        <v>107</v>
      </c>
      <c r="AE15" s="71">
        <f t="shared" si="1"/>
        <v>110</v>
      </c>
      <c r="AF15" s="71">
        <f t="shared" si="1"/>
        <v>112</v>
      </c>
      <c r="AG15" s="71">
        <f t="shared" si="1"/>
        <v>118</v>
      </c>
      <c r="AH15" s="71">
        <f t="shared" si="1"/>
        <v>121</v>
      </c>
      <c r="AI15" s="71">
        <f t="shared" si="1"/>
        <v>125</v>
      </c>
      <c r="AJ15" s="71">
        <f t="shared" si="1"/>
        <v>129</v>
      </c>
      <c r="AK15" s="71">
        <f t="shared" si="1"/>
        <v>133</v>
      </c>
      <c r="AL15" s="71">
        <f t="shared" si="1"/>
        <v>136</v>
      </c>
      <c r="AM15" s="71">
        <f t="shared" si="1"/>
        <v>140</v>
      </c>
      <c r="AN15" s="71">
        <f t="shared" si="1"/>
        <v>144</v>
      </c>
      <c r="AO15" s="71">
        <f t="shared" si="1"/>
        <v>148</v>
      </c>
      <c r="AP15" s="71">
        <f t="shared" si="1"/>
        <v>152</v>
      </c>
      <c r="AQ15" s="71">
        <f t="shared" si="1"/>
        <v>155</v>
      </c>
      <c r="AR15" s="71">
        <f t="shared" si="1"/>
        <v>159</v>
      </c>
      <c r="AS15" s="71">
        <f t="shared" si="1"/>
        <v>163</v>
      </c>
      <c r="AT15" s="71">
        <f t="shared" si="1"/>
        <v>167</v>
      </c>
      <c r="AU15" s="71">
        <f t="shared" si="1"/>
        <v>169</v>
      </c>
      <c r="AV15" s="71">
        <f t="shared" si="1"/>
        <v>175</v>
      </c>
      <c r="AW15" s="71">
        <f t="shared" si="1"/>
        <v>178</v>
      </c>
      <c r="AX15" s="71">
        <f t="shared" si="1"/>
        <v>183</v>
      </c>
      <c r="AY15" s="71">
        <f t="shared" si="1"/>
        <v>185</v>
      </c>
      <c r="AZ15" s="71">
        <f t="shared" si="1"/>
        <v>190</v>
      </c>
      <c r="BA15" s="71">
        <f t="shared" si="1"/>
        <v>195</v>
      </c>
      <c r="BB15" s="71">
        <f t="shared" si="1"/>
        <v>197</v>
      </c>
    </row>
    <row r="16" spans="2:54" ht="12.75">
      <c r="B16" s="67" t="s">
        <v>14</v>
      </c>
      <c r="D16" s="71">
        <f>RANK(D5,$D$4:$BB$11)</f>
        <v>3</v>
      </c>
      <c r="E16" s="71">
        <f>RANK(E5,$D$4:$BB$11)</f>
        <v>5</v>
      </c>
      <c r="F16" s="71">
        <f>RANK(F5,$D$4:$BB$11)</f>
        <v>15</v>
      </c>
      <c r="G16" s="71">
        <f>RANK(G5,$D$4:$BB$11)</f>
        <v>23</v>
      </c>
      <c r="H16" s="71">
        <f>RANK(H5,$D$4:$BB$11)</f>
        <v>28</v>
      </c>
      <c r="I16" s="71">
        <f>RANK(I5,$D$4:$BB$11)</f>
        <v>36</v>
      </c>
      <c r="J16" s="71">
        <f>RANK(J5,$D$4:$BB$11)</f>
        <v>40</v>
      </c>
      <c r="K16" s="71">
        <f>RANK(K5,$D$4:$BB$11)</f>
        <v>46</v>
      </c>
      <c r="L16" s="71">
        <f>RANK(L5,$D$4:$BB$11)</f>
        <v>51</v>
      </c>
      <c r="M16" s="71">
        <f>RANK(M5,$D$4:$BB$11)</f>
        <v>58</v>
      </c>
      <c r="N16" s="71">
        <f>RANK(N5,$D$4:$BB$11)</f>
        <v>64</v>
      </c>
      <c r="O16" s="71">
        <f>RANK(O5,$D$4:$BB$11)</f>
        <v>69</v>
      </c>
      <c r="P16" s="71">
        <f>RANK(P5,$D$4:$BB$11)</f>
        <v>75</v>
      </c>
      <c r="Q16" s="71">
        <f>RANK(Q5,$D$4:$BB$11)</f>
        <v>81</v>
      </c>
      <c r="R16" s="71">
        <f>RANK(R5,$D$4:$BB$11)</f>
        <v>86</v>
      </c>
      <c r="S16" s="71">
        <f>RANK(S5,$D$4:$BB$11)</f>
        <v>94</v>
      </c>
      <c r="T16" s="71">
        <f t="shared" si="1"/>
        <v>97</v>
      </c>
      <c r="U16" s="71">
        <f t="shared" si="1"/>
        <v>105</v>
      </c>
      <c r="V16" s="71">
        <f t="shared" si="1"/>
        <v>109</v>
      </c>
      <c r="W16" s="71">
        <f t="shared" si="1"/>
        <v>116</v>
      </c>
      <c r="X16" s="71">
        <f t="shared" si="1"/>
        <v>122</v>
      </c>
      <c r="Y16" s="71">
        <f t="shared" si="1"/>
        <v>126</v>
      </c>
      <c r="Z16" s="71">
        <f t="shared" si="1"/>
        <v>134</v>
      </c>
      <c r="AA16" s="71">
        <f t="shared" si="1"/>
        <v>138</v>
      </c>
      <c r="AB16" s="71">
        <f t="shared" si="1"/>
        <v>145</v>
      </c>
      <c r="AC16" s="71">
        <f t="shared" si="1"/>
        <v>150</v>
      </c>
      <c r="AD16" s="71">
        <f t="shared" si="1"/>
        <v>157</v>
      </c>
      <c r="AE16" s="71">
        <f t="shared" si="1"/>
        <v>162</v>
      </c>
      <c r="AF16" s="71">
        <f t="shared" si="1"/>
        <v>168</v>
      </c>
      <c r="AG16" s="71">
        <f t="shared" si="1"/>
        <v>174</v>
      </c>
      <c r="AH16" s="71">
        <f t="shared" si="1"/>
        <v>179</v>
      </c>
      <c r="AI16" s="71">
        <f t="shared" si="1"/>
        <v>184</v>
      </c>
      <c r="AJ16" s="71">
        <f t="shared" si="1"/>
        <v>192</v>
      </c>
      <c r="AK16" s="71">
        <f t="shared" si="1"/>
        <v>196</v>
      </c>
      <c r="AL16" s="71">
        <f t="shared" si="1"/>
        <v>201</v>
      </c>
      <c r="AM16" s="71">
        <f t="shared" si="1"/>
        <v>206</v>
      </c>
      <c r="AN16" s="71">
        <f t="shared" si="1"/>
        <v>209</v>
      </c>
      <c r="AO16" s="71">
        <f t="shared" si="1"/>
        <v>214</v>
      </c>
      <c r="AP16" s="71">
        <f t="shared" si="1"/>
        <v>219</v>
      </c>
      <c r="AQ16" s="71">
        <f t="shared" si="1"/>
        <v>223</v>
      </c>
      <c r="AR16" s="71">
        <f t="shared" si="1"/>
        <v>226</v>
      </c>
      <c r="AS16" s="71">
        <f t="shared" si="1"/>
        <v>232</v>
      </c>
      <c r="AT16" s="71">
        <f t="shared" si="1"/>
        <v>236</v>
      </c>
      <c r="AU16" s="71">
        <f t="shared" si="1"/>
        <v>240</v>
      </c>
      <c r="AV16" s="71">
        <f t="shared" si="1"/>
        <v>245</v>
      </c>
      <c r="AW16" s="71">
        <f t="shared" si="1"/>
        <v>248</v>
      </c>
      <c r="AX16" s="71">
        <f t="shared" si="1"/>
        <v>252</v>
      </c>
      <c r="AY16" s="71">
        <f t="shared" si="1"/>
        <v>257</v>
      </c>
      <c r="AZ16" s="71">
        <f t="shared" si="1"/>
        <v>262</v>
      </c>
      <c r="BA16" s="71">
        <f t="shared" si="1"/>
        <v>264</v>
      </c>
      <c r="BB16" s="71">
        <f t="shared" si="1"/>
        <v>270</v>
      </c>
    </row>
    <row r="17" spans="2:54" ht="12.75">
      <c r="B17" s="67" t="s">
        <v>15</v>
      </c>
      <c r="D17" s="71">
        <f>RANK(D6,$D$4:$BB$11)</f>
        <v>4</v>
      </c>
      <c r="E17" s="71">
        <f t="shared" si="1"/>
        <v>8</v>
      </c>
      <c r="F17" s="71">
        <f t="shared" si="1"/>
        <v>19</v>
      </c>
      <c r="G17" s="71">
        <f t="shared" si="1"/>
        <v>26</v>
      </c>
      <c r="H17" s="71">
        <f t="shared" si="1"/>
        <v>34</v>
      </c>
      <c r="I17" s="71">
        <f t="shared" si="1"/>
        <v>42</v>
      </c>
      <c r="J17" s="71">
        <f t="shared" si="1"/>
        <v>48</v>
      </c>
      <c r="K17" s="71">
        <f t="shared" si="1"/>
        <v>56</v>
      </c>
      <c r="L17" s="71">
        <f t="shared" si="1"/>
        <v>62</v>
      </c>
      <c r="M17" s="71">
        <f t="shared" si="1"/>
        <v>70</v>
      </c>
      <c r="N17" s="71">
        <f t="shared" si="1"/>
        <v>77</v>
      </c>
      <c r="O17" s="71">
        <f t="shared" si="1"/>
        <v>84</v>
      </c>
      <c r="P17" s="71">
        <f t="shared" si="1"/>
        <v>92</v>
      </c>
      <c r="Q17" s="71">
        <f t="shared" si="1"/>
        <v>99</v>
      </c>
      <c r="R17" s="71">
        <f t="shared" si="1"/>
        <v>108</v>
      </c>
      <c r="S17" s="71">
        <f t="shared" si="1"/>
        <v>114</v>
      </c>
      <c r="T17" s="71">
        <f t="shared" si="1"/>
        <v>120</v>
      </c>
      <c r="U17" s="71">
        <f t="shared" si="1"/>
        <v>128</v>
      </c>
      <c r="V17" s="71">
        <f t="shared" si="1"/>
        <v>135</v>
      </c>
      <c r="W17" s="71">
        <f t="shared" si="1"/>
        <v>143</v>
      </c>
      <c r="X17" s="71">
        <f t="shared" si="1"/>
        <v>149</v>
      </c>
      <c r="Y17" s="71">
        <f t="shared" si="1"/>
        <v>158</v>
      </c>
      <c r="Z17" s="71">
        <f t="shared" si="1"/>
        <v>165</v>
      </c>
      <c r="AA17" s="71">
        <f t="shared" si="1"/>
        <v>171</v>
      </c>
      <c r="AB17" s="71">
        <f t="shared" si="1"/>
        <v>180</v>
      </c>
      <c r="AC17" s="71">
        <f t="shared" si="1"/>
        <v>186</v>
      </c>
      <c r="AD17" s="71">
        <f t="shared" si="1"/>
        <v>194</v>
      </c>
      <c r="AE17" s="71">
        <f t="shared" si="1"/>
        <v>200</v>
      </c>
      <c r="AF17" s="71">
        <f t="shared" si="1"/>
        <v>207</v>
      </c>
      <c r="AG17" s="71">
        <f t="shared" si="1"/>
        <v>211</v>
      </c>
      <c r="AH17" s="71">
        <f t="shared" si="1"/>
        <v>216</v>
      </c>
      <c r="AI17" s="71">
        <f t="shared" si="1"/>
        <v>221</v>
      </c>
      <c r="AJ17" s="71">
        <f t="shared" si="1"/>
        <v>227</v>
      </c>
      <c r="AK17" s="71">
        <f t="shared" si="1"/>
        <v>233</v>
      </c>
      <c r="AL17" s="71">
        <f t="shared" si="1"/>
        <v>238</v>
      </c>
      <c r="AM17" s="71">
        <f t="shared" si="1"/>
        <v>243</v>
      </c>
      <c r="AN17" s="71">
        <f t="shared" si="1"/>
        <v>250</v>
      </c>
      <c r="AO17" s="71">
        <f t="shared" si="1"/>
        <v>254</v>
      </c>
      <c r="AP17" s="71">
        <f t="shared" si="1"/>
        <v>260</v>
      </c>
      <c r="AQ17" s="71">
        <f t="shared" si="1"/>
        <v>263</v>
      </c>
      <c r="AR17" s="71">
        <f t="shared" si="1"/>
        <v>271</v>
      </c>
      <c r="AS17" s="71">
        <f t="shared" si="1"/>
        <v>274</v>
      </c>
      <c r="AT17" s="71">
        <f t="shared" si="1"/>
        <v>279</v>
      </c>
      <c r="AU17" s="71">
        <f t="shared" si="1"/>
        <v>283</v>
      </c>
      <c r="AV17" s="71">
        <f t="shared" si="1"/>
        <v>287</v>
      </c>
      <c r="AW17" s="71">
        <f t="shared" si="1"/>
        <v>291</v>
      </c>
      <c r="AX17" s="71">
        <f t="shared" si="1"/>
        <v>295</v>
      </c>
      <c r="AY17" s="71">
        <f t="shared" si="1"/>
        <v>299</v>
      </c>
      <c r="AZ17" s="71">
        <f t="shared" si="1"/>
        <v>303</v>
      </c>
      <c r="BA17" s="71">
        <f t="shared" si="1"/>
        <v>307</v>
      </c>
      <c r="BB17" s="71">
        <f t="shared" si="1"/>
        <v>313</v>
      </c>
    </row>
    <row r="18" spans="2:54" ht="12.75">
      <c r="B18" s="67" t="s">
        <v>16</v>
      </c>
      <c r="D18" s="71">
        <f>RANK(D7,$D$4:$BB$11)</f>
        <v>6</v>
      </c>
      <c r="E18" s="71">
        <f t="shared" si="1"/>
        <v>10</v>
      </c>
      <c r="F18" s="71">
        <f t="shared" si="1"/>
        <v>21</v>
      </c>
      <c r="G18" s="71">
        <f t="shared" si="1"/>
        <v>30</v>
      </c>
      <c r="H18" s="71">
        <f t="shared" si="1"/>
        <v>38</v>
      </c>
      <c r="I18" s="71">
        <f t="shared" si="1"/>
        <v>47</v>
      </c>
      <c r="J18" s="71">
        <f t="shared" si="1"/>
        <v>55</v>
      </c>
      <c r="K18" s="71">
        <f t="shared" si="1"/>
        <v>63</v>
      </c>
      <c r="L18" s="71">
        <f t="shared" si="1"/>
        <v>72</v>
      </c>
      <c r="M18" s="71">
        <f t="shared" si="1"/>
        <v>80</v>
      </c>
      <c r="N18" s="71">
        <f t="shared" si="1"/>
        <v>89</v>
      </c>
      <c r="O18" s="71">
        <f t="shared" si="1"/>
        <v>96</v>
      </c>
      <c r="P18" s="71">
        <f t="shared" si="1"/>
        <v>106</v>
      </c>
      <c r="Q18" s="71">
        <f t="shared" si="1"/>
        <v>113</v>
      </c>
      <c r="R18" s="71">
        <f t="shared" si="1"/>
        <v>124</v>
      </c>
      <c r="S18" s="71">
        <f t="shared" si="1"/>
        <v>130</v>
      </c>
      <c r="T18" s="71">
        <f t="shared" si="1"/>
        <v>139</v>
      </c>
      <c r="U18" s="71">
        <f t="shared" si="1"/>
        <v>147</v>
      </c>
      <c r="V18" s="71">
        <f t="shared" si="1"/>
        <v>156</v>
      </c>
      <c r="W18" s="71">
        <f t="shared" si="1"/>
        <v>164</v>
      </c>
      <c r="X18" s="71">
        <f t="shared" si="1"/>
        <v>172</v>
      </c>
      <c r="Y18" s="71">
        <f t="shared" si="1"/>
        <v>182</v>
      </c>
      <c r="Z18" s="71">
        <f t="shared" si="1"/>
        <v>187</v>
      </c>
      <c r="AA18" s="71">
        <f t="shared" si="1"/>
        <v>198</v>
      </c>
      <c r="AB18" s="71">
        <f t="shared" si="1"/>
        <v>204</v>
      </c>
      <c r="AC18" s="71">
        <f t="shared" si="1"/>
        <v>210</v>
      </c>
      <c r="AD18" s="71">
        <f t="shared" si="1"/>
        <v>217</v>
      </c>
      <c r="AE18" s="71">
        <f t="shared" si="1"/>
        <v>224</v>
      </c>
      <c r="AF18" s="71">
        <f t="shared" si="1"/>
        <v>228</v>
      </c>
      <c r="AG18" s="71">
        <f t="shared" si="1"/>
        <v>235</v>
      </c>
      <c r="AH18" s="71">
        <f t="shared" si="1"/>
        <v>241</v>
      </c>
      <c r="AI18" s="71">
        <f t="shared" si="1"/>
        <v>247</v>
      </c>
      <c r="AJ18" s="71">
        <f t="shared" si="1"/>
        <v>253</v>
      </c>
      <c r="AK18" s="71">
        <f t="shared" si="1"/>
        <v>261</v>
      </c>
      <c r="AL18" s="71">
        <f t="shared" si="1"/>
        <v>266</v>
      </c>
      <c r="AM18" s="71">
        <f t="shared" si="1"/>
        <v>272</v>
      </c>
      <c r="AN18" s="71">
        <f t="shared" si="1"/>
        <v>277</v>
      </c>
      <c r="AO18" s="71">
        <f t="shared" si="1"/>
        <v>281</v>
      </c>
      <c r="AP18" s="71">
        <f t="shared" si="1"/>
        <v>286</v>
      </c>
      <c r="AQ18" s="71">
        <f t="shared" si="1"/>
        <v>292</v>
      </c>
      <c r="AR18" s="71">
        <f t="shared" si="1"/>
        <v>296</v>
      </c>
      <c r="AS18" s="71">
        <f t="shared" si="1"/>
        <v>301</v>
      </c>
      <c r="AT18" s="71">
        <f t="shared" si="1"/>
        <v>305</v>
      </c>
      <c r="AU18" s="71">
        <f t="shared" si="1"/>
        <v>310</v>
      </c>
      <c r="AV18" s="71">
        <f t="shared" si="1"/>
        <v>314</v>
      </c>
      <c r="AW18" s="71">
        <f t="shared" si="1"/>
        <v>319</v>
      </c>
      <c r="AX18" s="71">
        <f t="shared" si="1"/>
        <v>321</v>
      </c>
      <c r="AY18" s="71">
        <f t="shared" si="1"/>
        <v>326</v>
      </c>
      <c r="AZ18" s="71">
        <f t="shared" si="1"/>
        <v>330</v>
      </c>
      <c r="BA18" s="71">
        <f t="shared" si="1"/>
        <v>332</v>
      </c>
      <c r="BB18" s="71">
        <f t="shared" si="1"/>
        <v>336</v>
      </c>
    </row>
    <row r="19" spans="2:54" ht="12.75">
      <c r="B19" s="67" t="s">
        <v>17</v>
      </c>
      <c r="D19" s="71">
        <f>RANK(D8,$D$4:$BB$11)</f>
        <v>7</v>
      </c>
      <c r="E19" s="71">
        <f t="shared" si="1"/>
        <v>12</v>
      </c>
      <c r="F19" s="71">
        <f t="shared" si="1"/>
        <v>24</v>
      </c>
      <c r="G19" s="71">
        <f t="shared" si="1"/>
        <v>32</v>
      </c>
      <c r="H19" s="71">
        <f t="shared" si="1"/>
        <v>43</v>
      </c>
      <c r="I19" s="71">
        <f t="shared" si="1"/>
        <v>54</v>
      </c>
      <c r="J19" s="71">
        <f t="shared" si="1"/>
        <v>61</v>
      </c>
      <c r="K19" s="71">
        <f t="shared" si="1"/>
        <v>73</v>
      </c>
      <c r="L19" s="71">
        <f t="shared" si="1"/>
        <v>82</v>
      </c>
      <c r="M19" s="71">
        <f t="shared" si="1"/>
        <v>93</v>
      </c>
      <c r="N19" s="71">
        <f t="shared" si="1"/>
        <v>100</v>
      </c>
      <c r="O19" s="71">
        <f t="shared" si="1"/>
        <v>111</v>
      </c>
      <c r="P19" s="71">
        <f t="shared" si="1"/>
        <v>123</v>
      </c>
      <c r="Q19" s="71">
        <f t="shared" si="1"/>
        <v>131</v>
      </c>
      <c r="R19" s="71">
        <f t="shared" si="1"/>
        <v>142</v>
      </c>
      <c r="S19" s="71">
        <f t="shared" si="1"/>
        <v>151</v>
      </c>
      <c r="T19" s="71">
        <f t="shared" si="1"/>
        <v>161</v>
      </c>
      <c r="U19" s="71">
        <f t="shared" si="1"/>
        <v>170</v>
      </c>
      <c r="V19" s="71">
        <f t="shared" si="1"/>
        <v>181</v>
      </c>
      <c r="W19" s="71">
        <f t="shared" si="1"/>
        <v>193</v>
      </c>
      <c r="X19" s="71">
        <f t="shared" si="1"/>
        <v>199</v>
      </c>
      <c r="Y19" s="71">
        <f t="shared" si="1"/>
        <v>208</v>
      </c>
      <c r="Z19" s="71">
        <f t="shared" si="1"/>
        <v>215</v>
      </c>
      <c r="AA19" s="71">
        <f t="shared" si="1"/>
        <v>222</v>
      </c>
      <c r="AB19" s="71">
        <f t="shared" si="1"/>
        <v>229</v>
      </c>
      <c r="AC19" s="71">
        <f t="shared" si="1"/>
        <v>237</v>
      </c>
      <c r="AD19" s="71">
        <f t="shared" si="1"/>
        <v>244</v>
      </c>
      <c r="AE19" s="71">
        <f t="shared" si="1"/>
        <v>251</v>
      </c>
      <c r="AF19" s="71">
        <f t="shared" si="1"/>
        <v>259</v>
      </c>
      <c r="AG19" s="71">
        <f t="shared" si="1"/>
        <v>265</v>
      </c>
      <c r="AH19" s="71">
        <f t="shared" si="1"/>
        <v>273</v>
      </c>
      <c r="AI19" s="71">
        <f t="shared" si="1"/>
        <v>278</v>
      </c>
      <c r="AJ19" s="71">
        <f t="shared" si="1"/>
        <v>284</v>
      </c>
      <c r="AK19" s="71">
        <f t="shared" si="1"/>
        <v>289</v>
      </c>
      <c r="AL19" s="71">
        <f t="shared" si="1"/>
        <v>294</v>
      </c>
      <c r="AM19" s="71">
        <f t="shared" si="1"/>
        <v>300</v>
      </c>
      <c r="AN19" s="71">
        <f t="shared" si="1"/>
        <v>306</v>
      </c>
      <c r="AO19" s="71">
        <f t="shared" si="1"/>
        <v>312</v>
      </c>
      <c r="AP19" s="71">
        <f t="shared" si="1"/>
        <v>315</v>
      </c>
      <c r="AQ19" s="71">
        <f t="shared" si="1"/>
        <v>320</v>
      </c>
      <c r="AR19" s="71">
        <f t="shared" si="1"/>
        <v>325</v>
      </c>
      <c r="AS19" s="71">
        <f t="shared" si="1"/>
        <v>328</v>
      </c>
      <c r="AT19" s="71">
        <f t="shared" si="1"/>
        <v>334</v>
      </c>
      <c r="AU19" s="71">
        <f t="shared" si="1"/>
        <v>337</v>
      </c>
      <c r="AV19" s="71">
        <f t="shared" si="1"/>
        <v>341</v>
      </c>
      <c r="AW19" s="71">
        <f t="shared" si="1"/>
        <v>343</v>
      </c>
      <c r="AX19" s="71">
        <f t="shared" si="1"/>
        <v>347</v>
      </c>
      <c r="AY19" s="71">
        <f t="shared" si="1"/>
        <v>350</v>
      </c>
      <c r="AZ19" s="71">
        <f t="shared" si="1"/>
        <v>352</v>
      </c>
      <c r="BA19" s="71">
        <f t="shared" si="1"/>
        <v>356</v>
      </c>
      <c r="BB19" s="71">
        <f t="shared" si="1"/>
        <v>359</v>
      </c>
    </row>
    <row r="20" spans="2:54" ht="12.75">
      <c r="B20" s="67" t="s">
        <v>18</v>
      </c>
      <c r="D20" s="71">
        <f>RANK(D9,$D$4:$BB$11)</f>
        <v>11</v>
      </c>
      <c r="E20" s="71">
        <f t="shared" si="1"/>
        <v>16</v>
      </c>
      <c r="F20" s="71">
        <f t="shared" si="1"/>
        <v>27</v>
      </c>
      <c r="G20" s="71">
        <f t="shared" si="1"/>
        <v>39</v>
      </c>
      <c r="H20" s="71">
        <f t="shared" si="1"/>
        <v>53</v>
      </c>
      <c r="I20" s="71">
        <f t="shared" si="1"/>
        <v>66</v>
      </c>
      <c r="J20" s="71">
        <f t="shared" si="1"/>
        <v>78</v>
      </c>
      <c r="K20" s="71">
        <f t="shared" si="1"/>
        <v>90</v>
      </c>
      <c r="L20" s="71">
        <f t="shared" si="1"/>
        <v>102</v>
      </c>
      <c r="M20" s="71">
        <f t="shared" si="1"/>
        <v>115</v>
      </c>
      <c r="N20" s="71">
        <f t="shared" si="1"/>
        <v>127</v>
      </c>
      <c r="O20" s="71">
        <f t="shared" si="1"/>
        <v>141</v>
      </c>
      <c r="P20" s="71">
        <f t="shared" si="1"/>
        <v>153</v>
      </c>
      <c r="Q20" s="71">
        <f t="shared" si="1"/>
        <v>166</v>
      </c>
      <c r="R20" s="71">
        <f t="shared" si="1"/>
        <v>177</v>
      </c>
      <c r="S20" s="71">
        <f t="shared" si="1"/>
        <v>191</v>
      </c>
      <c r="T20" s="71">
        <f t="shared" si="1"/>
        <v>202</v>
      </c>
      <c r="U20" s="71">
        <f t="shared" si="1"/>
        <v>212</v>
      </c>
      <c r="V20" s="71">
        <f t="shared" si="1"/>
        <v>220</v>
      </c>
      <c r="W20" s="71">
        <f t="shared" si="1"/>
        <v>230</v>
      </c>
      <c r="X20" s="71">
        <f t="shared" si="1"/>
        <v>239</v>
      </c>
      <c r="Y20" s="71">
        <f aca="true" t="shared" si="2" ref="Y20:BV20">RANK(Y9,$D$4:$BB$11)</f>
        <v>249</v>
      </c>
      <c r="Z20" s="71">
        <f t="shared" si="2"/>
        <v>258</v>
      </c>
      <c r="AA20" s="71">
        <f t="shared" si="2"/>
        <v>267</v>
      </c>
      <c r="AB20" s="71">
        <f t="shared" si="2"/>
        <v>275</v>
      </c>
      <c r="AC20" s="71">
        <f t="shared" si="2"/>
        <v>282</v>
      </c>
      <c r="AD20" s="71">
        <f t="shared" si="2"/>
        <v>290</v>
      </c>
      <c r="AE20" s="71">
        <f t="shared" si="2"/>
        <v>297</v>
      </c>
      <c r="AF20" s="71">
        <f t="shared" si="2"/>
        <v>304</v>
      </c>
      <c r="AG20" s="71">
        <f t="shared" si="2"/>
        <v>311</v>
      </c>
      <c r="AH20" s="71">
        <f t="shared" si="2"/>
        <v>317</v>
      </c>
      <c r="AI20" s="71">
        <f t="shared" si="2"/>
        <v>322</v>
      </c>
      <c r="AJ20" s="71">
        <f t="shared" si="2"/>
        <v>327</v>
      </c>
      <c r="AK20" s="71">
        <f t="shared" si="2"/>
        <v>333</v>
      </c>
      <c r="AL20" s="71">
        <f t="shared" si="2"/>
        <v>338</v>
      </c>
      <c r="AM20" s="71">
        <f t="shared" si="2"/>
        <v>342</v>
      </c>
      <c r="AN20" s="71">
        <f t="shared" si="2"/>
        <v>346</v>
      </c>
      <c r="AO20" s="71">
        <f t="shared" si="2"/>
        <v>351</v>
      </c>
      <c r="AP20" s="71">
        <f t="shared" si="2"/>
        <v>353</v>
      </c>
      <c r="AQ20" s="71">
        <f t="shared" si="2"/>
        <v>357</v>
      </c>
      <c r="AR20" s="71">
        <f t="shared" si="2"/>
        <v>361</v>
      </c>
      <c r="AS20" s="71">
        <f t="shared" si="2"/>
        <v>363</v>
      </c>
      <c r="AT20" s="71">
        <f t="shared" si="2"/>
        <v>366</v>
      </c>
      <c r="AU20" s="71">
        <f t="shared" si="2"/>
        <v>369</v>
      </c>
      <c r="AV20" s="71">
        <f t="shared" si="2"/>
        <v>372</v>
      </c>
      <c r="AW20" s="71">
        <f t="shared" si="2"/>
        <v>373</v>
      </c>
      <c r="AX20" s="71">
        <f t="shared" si="2"/>
        <v>376</v>
      </c>
      <c r="AY20" s="71">
        <f t="shared" si="2"/>
        <v>379</v>
      </c>
      <c r="AZ20" s="71">
        <f t="shared" si="2"/>
        <v>382</v>
      </c>
      <c r="BA20" s="71">
        <f t="shared" si="2"/>
        <v>384</v>
      </c>
      <c r="BB20" s="71">
        <f t="shared" si="2"/>
        <v>387</v>
      </c>
    </row>
    <row r="21" spans="2:54" ht="12.75">
      <c r="B21" s="67" t="s">
        <v>19</v>
      </c>
      <c r="D21" s="71">
        <f>RANK(D10,$D$4:$BB$11)</f>
        <v>13</v>
      </c>
      <c r="E21" s="71">
        <f>RANK(E10,$D$4:$BB$11)</f>
        <v>18</v>
      </c>
      <c r="F21" s="71">
        <f>RANK(F10,$D$4:$BB$11)</f>
        <v>31</v>
      </c>
      <c r="G21" s="71">
        <f>RANK(G10,$D$4:$BB$11)</f>
        <v>44</v>
      </c>
      <c r="H21" s="71">
        <f>RANK(H10,$D$4:$BB$11)</f>
        <v>59</v>
      </c>
      <c r="I21" s="71">
        <f>RANK(I10,$D$4:$BB$11)</f>
        <v>74</v>
      </c>
      <c r="J21" s="71">
        <f>RANK(J10,$D$4:$BB$11)</f>
        <v>88</v>
      </c>
      <c r="K21" s="71">
        <f>RANK(K10,$D$4:$BB$11)</f>
        <v>103</v>
      </c>
      <c r="L21" s="71">
        <f>RANK(L10,$D$4:$BB$11)</f>
        <v>117</v>
      </c>
      <c r="M21" s="71">
        <f>RANK(M10,$D$4:$BB$11)</f>
        <v>132</v>
      </c>
      <c r="N21" s="71">
        <f>RANK(N10,$D$4:$BB$11)</f>
        <v>146</v>
      </c>
      <c r="O21" s="71">
        <f>RANK(O10,$D$4:$BB$11)</f>
        <v>160</v>
      </c>
      <c r="P21" s="71">
        <f>RANK(P10,$D$4:$BB$11)</f>
        <v>176</v>
      </c>
      <c r="Q21" s="71">
        <f>RANK(Q10,$D$4:$BB$11)</f>
        <v>189</v>
      </c>
      <c r="R21" s="71">
        <f>RANK(R10,$D$4:$BB$11)</f>
        <v>203</v>
      </c>
      <c r="S21" s="71">
        <f>RANK(S10,$D$4:$BB$11)</f>
        <v>213</v>
      </c>
      <c r="T21" s="71">
        <f aca="true" t="shared" si="3" ref="T21:BQ22">RANK(T10,$D$4:$BB$11)</f>
        <v>225</v>
      </c>
      <c r="U21" s="71">
        <f t="shared" si="3"/>
        <v>234</v>
      </c>
      <c r="V21" s="71">
        <f t="shared" si="3"/>
        <v>246</v>
      </c>
      <c r="W21" s="71">
        <f t="shared" si="3"/>
        <v>256</v>
      </c>
      <c r="X21" s="71">
        <f t="shared" si="3"/>
        <v>268</v>
      </c>
      <c r="Y21" s="71">
        <f t="shared" si="3"/>
        <v>276</v>
      </c>
      <c r="Z21" s="71">
        <f t="shared" si="3"/>
        <v>285</v>
      </c>
      <c r="AA21" s="71">
        <f t="shared" si="3"/>
        <v>293</v>
      </c>
      <c r="AB21" s="71">
        <f t="shared" si="3"/>
        <v>302</v>
      </c>
      <c r="AC21" s="71">
        <f t="shared" si="3"/>
        <v>309</v>
      </c>
      <c r="AD21" s="71">
        <f t="shared" si="3"/>
        <v>316</v>
      </c>
      <c r="AE21" s="71">
        <f t="shared" si="3"/>
        <v>323</v>
      </c>
      <c r="AF21" s="71">
        <f t="shared" si="3"/>
        <v>329</v>
      </c>
      <c r="AG21" s="71">
        <f t="shared" si="3"/>
        <v>335</v>
      </c>
      <c r="AH21" s="71">
        <f t="shared" si="3"/>
        <v>340</v>
      </c>
      <c r="AI21" s="71">
        <f t="shared" si="3"/>
        <v>345</v>
      </c>
      <c r="AJ21" s="71">
        <f t="shared" si="3"/>
        <v>348</v>
      </c>
      <c r="AK21" s="71">
        <f t="shared" si="3"/>
        <v>354</v>
      </c>
      <c r="AL21" s="71">
        <f t="shared" si="3"/>
        <v>358</v>
      </c>
      <c r="AM21" s="71">
        <f t="shared" si="3"/>
        <v>362</v>
      </c>
      <c r="AN21" s="71">
        <f t="shared" si="3"/>
        <v>365</v>
      </c>
      <c r="AO21" s="71">
        <f t="shared" si="3"/>
        <v>368</v>
      </c>
      <c r="AP21" s="71">
        <f t="shared" si="3"/>
        <v>371</v>
      </c>
      <c r="AQ21" s="71">
        <f t="shared" si="3"/>
        <v>374</v>
      </c>
      <c r="AR21" s="71">
        <f t="shared" si="3"/>
        <v>377</v>
      </c>
      <c r="AS21" s="71">
        <f t="shared" si="3"/>
        <v>380</v>
      </c>
      <c r="AT21" s="71">
        <f t="shared" si="3"/>
        <v>383</v>
      </c>
      <c r="AU21" s="71">
        <f t="shared" si="3"/>
        <v>386</v>
      </c>
      <c r="AV21" s="71">
        <f t="shared" si="3"/>
        <v>389</v>
      </c>
      <c r="AW21" s="71">
        <f t="shared" si="3"/>
        <v>390</v>
      </c>
      <c r="AX21" s="71">
        <f t="shared" si="3"/>
        <v>392</v>
      </c>
      <c r="AY21" s="71">
        <f t="shared" si="3"/>
        <v>394</v>
      </c>
      <c r="AZ21" s="71">
        <f t="shared" si="3"/>
        <v>396</v>
      </c>
      <c r="BA21" s="71">
        <f t="shared" si="3"/>
        <v>398</v>
      </c>
      <c r="BB21" s="71">
        <f t="shared" si="3"/>
        <v>400</v>
      </c>
    </row>
    <row r="22" spans="2:54" ht="12.75">
      <c r="B22" s="67" t="s">
        <v>20</v>
      </c>
      <c r="D22" s="71">
        <f>RANK(D11,$D$4:$BB$11)</f>
        <v>14</v>
      </c>
      <c r="E22" s="71">
        <f>RANK(E11,$D$4:$BB$11)</f>
        <v>20</v>
      </c>
      <c r="F22" s="71">
        <f>RANK(F11,$D$4:$BB$11)</f>
        <v>35</v>
      </c>
      <c r="G22" s="71">
        <f>RANK(G11,$D$4:$BB$11)</f>
        <v>50</v>
      </c>
      <c r="H22" s="71">
        <f>RANK(H11,$D$4:$BB$11)</f>
        <v>68</v>
      </c>
      <c r="I22" s="71">
        <f>RANK(I11,$D$4:$BB$11)</f>
        <v>85</v>
      </c>
      <c r="J22" s="71">
        <f>RANK(J11,$D$4:$BB$11)</f>
        <v>104</v>
      </c>
      <c r="K22" s="71">
        <f>RANK(K11,$D$4:$BB$11)</f>
        <v>119</v>
      </c>
      <c r="L22" s="71">
        <f>RANK(L11,$D$4:$BB$11)</f>
        <v>137</v>
      </c>
      <c r="M22" s="71">
        <f>RANK(M11,$D$4:$BB$11)</f>
        <v>154</v>
      </c>
      <c r="N22" s="71">
        <f>RANK(N11,$D$4:$BB$11)</f>
        <v>173</v>
      </c>
      <c r="O22" s="71">
        <f>RANK(O11,$D$4:$BB$11)</f>
        <v>188</v>
      </c>
      <c r="P22" s="71">
        <f>RANK(P11,$D$4:$BB$11)</f>
        <v>205</v>
      </c>
      <c r="Q22" s="71">
        <f>RANK(Q11,$D$4:$BB$11)</f>
        <v>218</v>
      </c>
      <c r="R22" s="71">
        <f>RANK(R11,$D$4:$BB$11)</f>
        <v>231</v>
      </c>
      <c r="S22" s="71">
        <f>RANK(S11,$D$4:$BB$11)</f>
        <v>242</v>
      </c>
      <c r="T22" s="71">
        <f t="shared" si="3"/>
        <v>255</v>
      </c>
      <c r="U22" s="71">
        <f t="shared" si="3"/>
        <v>269</v>
      </c>
      <c r="V22" s="71">
        <f t="shared" si="3"/>
        <v>280</v>
      </c>
      <c r="W22" s="71">
        <f t="shared" si="3"/>
        <v>288</v>
      </c>
      <c r="X22" s="71">
        <f t="shared" si="3"/>
        <v>298</v>
      </c>
      <c r="Y22" s="71">
        <f t="shared" si="3"/>
        <v>308</v>
      </c>
      <c r="Z22" s="71">
        <f t="shared" si="3"/>
        <v>318</v>
      </c>
      <c r="AA22" s="71">
        <f t="shared" si="3"/>
        <v>324</v>
      </c>
      <c r="AB22" s="71">
        <f t="shared" si="3"/>
        <v>331</v>
      </c>
      <c r="AC22" s="71">
        <f t="shared" si="3"/>
        <v>339</v>
      </c>
      <c r="AD22" s="71">
        <f t="shared" si="3"/>
        <v>344</v>
      </c>
      <c r="AE22" s="71">
        <f t="shared" si="3"/>
        <v>349</v>
      </c>
      <c r="AF22" s="71">
        <f t="shared" si="3"/>
        <v>355</v>
      </c>
      <c r="AG22" s="71">
        <f t="shared" si="3"/>
        <v>360</v>
      </c>
      <c r="AH22" s="71">
        <f t="shared" si="3"/>
        <v>364</v>
      </c>
      <c r="AI22" s="71">
        <f t="shared" si="3"/>
        <v>367</v>
      </c>
      <c r="AJ22" s="71">
        <f t="shared" si="3"/>
        <v>370</v>
      </c>
      <c r="AK22" s="71">
        <f t="shared" si="3"/>
        <v>375</v>
      </c>
      <c r="AL22" s="71">
        <f t="shared" si="3"/>
        <v>378</v>
      </c>
      <c r="AM22" s="71">
        <f t="shared" si="3"/>
        <v>381</v>
      </c>
      <c r="AN22" s="71">
        <f t="shared" si="3"/>
        <v>385</v>
      </c>
      <c r="AO22" s="71">
        <f t="shared" si="3"/>
        <v>388</v>
      </c>
      <c r="AP22" s="71">
        <f t="shared" si="3"/>
        <v>391</v>
      </c>
      <c r="AQ22" s="71">
        <f t="shared" si="3"/>
        <v>393</v>
      </c>
      <c r="AR22" s="71">
        <f t="shared" si="3"/>
        <v>395</v>
      </c>
      <c r="AS22" s="71">
        <f t="shared" si="3"/>
        <v>397</v>
      </c>
      <c r="AT22" s="71">
        <f t="shared" si="3"/>
        <v>399</v>
      </c>
      <c r="AU22" s="71">
        <f t="shared" si="3"/>
        <v>401</v>
      </c>
      <c r="AV22" s="71">
        <f t="shared" si="3"/>
        <v>402</v>
      </c>
      <c r="AW22" s="71">
        <f t="shared" si="3"/>
        <v>403</v>
      </c>
      <c r="AX22" s="71">
        <f t="shared" si="3"/>
        <v>404</v>
      </c>
      <c r="AY22" s="71">
        <f t="shared" si="3"/>
        <v>405</v>
      </c>
      <c r="AZ22" s="71">
        <f t="shared" si="3"/>
        <v>406</v>
      </c>
      <c r="BA22" s="71">
        <f t="shared" si="3"/>
        <v>407</v>
      </c>
      <c r="BB22" s="71">
        <f t="shared" si="3"/>
        <v>408</v>
      </c>
    </row>
    <row r="24" spans="1:33" ht="30" customHeight="1">
      <c r="A24" t="s">
        <v>58</v>
      </c>
      <c r="C24" s="5">
        <v>54</v>
      </c>
      <c r="D24" s="69" t="s">
        <v>57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2:54" ht="12.75">
      <c r="B25" s="67" t="s">
        <v>13</v>
      </c>
      <c r="C25" s="35">
        <f>COUNT(D25:BB25)</f>
        <v>13</v>
      </c>
      <c r="D25" s="36">
        <f>IF(D15&lt;=$C$24,1,"")</f>
        <v>1</v>
      </c>
      <c r="E25" s="36">
        <f aca="true" t="shared" si="4" ref="E25:BB30">IF(E15&lt;=$C$24,1,"")</f>
        <v>1</v>
      </c>
      <c r="F25" s="36">
        <f t="shared" si="4"/>
        <v>1</v>
      </c>
      <c r="G25" s="36">
        <f t="shared" si="4"/>
        <v>1</v>
      </c>
      <c r="H25" s="36">
        <f t="shared" si="4"/>
        <v>1</v>
      </c>
      <c r="I25" s="36">
        <f t="shared" si="4"/>
        <v>1</v>
      </c>
      <c r="J25" s="36">
        <f t="shared" si="4"/>
        <v>1</v>
      </c>
      <c r="K25" s="36">
        <f t="shared" si="4"/>
        <v>1</v>
      </c>
      <c r="L25" s="36">
        <f t="shared" si="4"/>
        <v>1</v>
      </c>
      <c r="M25" s="36">
        <f t="shared" si="4"/>
        <v>1</v>
      </c>
      <c r="N25" s="36">
        <f t="shared" si="4"/>
        <v>1</v>
      </c>
      <c r="O25" s="36">
        <f t="shared" si="4"/>
        <v>1</v>
      </c>
      <c r="P25" s="36">
        <f t="shared" si="4"/>
        <v>1</v>
      </c>
      <c r="Q25" s="36">
        <f t="shared" si="4"/>
      </c>
      <c r="R25" s="36">
        <f t="shared" si="4"/>
      </c>
      <c r="S25" s="36">
        <f t="shared" si="4"/>
      </c>
      <c r="T25" s="36">
        <f t="shared" si="4"/>
      </c>
      <c r="U25" s="36">
        <f t="shared" si="4"/>
      </c>
      <c r="V25" s="36">
        <f t="shared" si="4"/>
      </c>
      <c r="W25" s="36">
        <f t="shared" si="4"/>
      </c>
      <c r="X25" s="36">
        <f t="shared" si="4"/>
      </c>
      <c r="Y25" s="36">
        <f t="shared" si="4"/>
      </c>
      <c r="Z25" s="36">
        <f t="shared" si="4"/>
      </c>
      <c r="AA25" s="36">
        <f t="shared" si="4"/>
      </c>
      <c r="AB25" s="36">
        <f t="shared" si="4"/>
      </c>
      <c r="AC25" s="36">
        <f t="shared" si="4"/>
      </c>
      <c r="AD25" s="36">
        <f t="shared" si="4"/>
      </c>
      <c r="AE25" s="36">
        <f t="shared" si="4"/>
      </c>
      <c r="AF25" s="36">
        <f t="shared" si="4"/>
      </c>
      <c r="AG25" s="36">
        <f t="shared" si="4"/>
      </c>
      <c r="AH25" s="36">
        <f t="shared" si="4"/>
      </c>
      <c r="AI25" s="36">
        <f t="shared" si="4"/>
      </c>
      <c r="AJ25" s="36">
        <f t="shared" si="4"/>
      </c>
      <c r="AK25" s="36">
        <f t="shared" si="4"/>
      </c>
      <c r="AL25" s="36">
        <f t="shared" si="4"/>
      </c>
      <c r="AM25" s="36">
        <f t="shared" si="4"/>
      </c>
      <c r="AN25" s="36">
        <f t="shared" si="4"/>
      </c>
      <c r="AO25" s="36">
        <f t="shared" si="4"/>
      </c>
      <c r="AP25" s="36">
        <f t="shared" si="4"/>
      </c>
      <c r="AQ25" s="36">
        <f t="shared" si="4"/>
      </c>
      <c r="AR25" s="36">
        <f t="shared" si="4"/>
      </c>
      <c r="AS25" s="36">
        <f t="shared" si="4"/>
      </c>
      <c r="AT25" s="36">
        <f t="shared" si="4"/>
      </c>
      <c r="AU25" s="36">
        <f t="shared" si="4"/>
      </c>
      <c r="AV25" s="36">
        <f t="shared" si="4"/>
      </c>
      <c r="AW25" s="36">
        <f t="shared" si="4"/>
      </c>
      <c r="AX25" s="36">
        <f t="shared" si="4"/>
      </c>
      <c r="AY25" s="36">
        <f t="shared" si="4"/>
      </c>
      <c r="AZ25" s="36">
        <f t="shared" si="4"/>
      </c>
      <c r="BA25" s="36">
        <f t="shared" si="4"/>
      </c>
      <c r="BB25" s="36">
        <f t="shared" si="4"/>
      </c>
    </row>
    <row r="26" spans="2:54" ht="12.75">
      <c r="B26" s="67" t="s">
        <v>14</v>
      </c>
      <c r="C26" s="35">
        <f aca="true" t="shared" si="5" ref="C26:C32">COUNT(D26:BB26)</f>
        <v>9</v>
      </c>
      <c r="D26" s="36">
        <f>IF(D16&lt;=$C$24,1,"")</f>
        <v>1</v>
      </c>
      <c r="E26" s="36">
        <f>IF(E16&lt;=$C$24,1,"")</f>
        <v>1</v>
      </c>
      <c r="F26" s="36">
        <f>IF(F16&lt;=$C$24,1,"")</f>
        <v>1</v>
      </c>
      <c r="G26" s="36">
        <f>IF(G16&lt;=$C$24,1,"")</f>
        <v>1</v>
      </c>
      <c r="H26" s="36">
        <f>IF(H16&lt;=$C$24,1,"")</f>
        <v>1</v>
      </c>
      <c r="I26" s="36">
        <f>IF(I16&lt;=$C$24,1,"")</f>
        <v>1</v>
      </c>
      <c r="J26" s="36">
        <f>IF(J16&lt;=$C$24,1,"")</f>
        <v>1</v>
      </c>
      <c r="K26" s="36">
        <f>IF(K16&lt;=$C$24,1,"")</f>
        <v>1</v>
      </c>
      <c r="L26" s="36">
        <f>IF(L16&lt;=$C$24,1,"")</f>
        <v>1</v>
      </c>
      <c r="M26" s="36">
        <f>IF(M16&lt;=$C$24,1,"")</f>
      </c>
      <c r="N26" s="36">
        <f>IF(N16&lt;=$C$24,1,"")</f>
      </c>
      <c r="O26" s="36">
        <f>IF(O16&lt;=$C$24,1,"")</f>
      </c>
      <c r="P26" s="36">
        <f>IF(P16&lt;=$C$24,1,"")</f>
      </c>
      <c r="Q26" s="36">
        <f>IF(Q16&lt;=$C$24,1,"")</f>
      </c>
      <c r="R26" s="36">
        <f>IF(R16&lt;=$C$24,1,"")</f>
      </c>
      <c r="S26" s="36">
        <f>IF(S16&lt;=$C$24,1,"")</f>
      </c>
      <c r="T26" s="36">
        <f t="shared" si="4"/>
      </c>
      <c r="U26" s="36">
        <f t="shared" si="4"/>
      </c>
      <c r="V26" s="36">
        <f t="shared" si="4"/>
      </c>
      <c r="W26" s="36">
        <f t="shared" si="4"/>
      </c>
      <c r="X26" s="36">
        <f t="shared" si="4"/>
      </c>
      <c r="Y26" s="36">
        <f t="shared" si="4"/>
      </c>
      <c r="Z26" s="36">
        <f t="shared" si="4"/>
      </c>
      <c r="AA26" s="36">
        <f t="shared" si="4"/>
      </c>
      <c r="AB26" s="36">
        <f t="shared" si="4"/>
      </c>
      <c r="AC26" s="36">
        <f t="shared" si="4"/>
      </c>
      <c r="AD26" s="36">
        <f t="shared" si="4"/>
      </c>
      <c r="AE26" s="36">
        <f t="shared" si="4"/>
      </c>
      <c r="AF26" s="36">
        <f t="shared" si="4"/>
      </c>
      <c r="AG26" s="36">
        <f t="shared" si="4"/>
      </c>
      <c r="AH26" s="36">
        <f t="shared" si="4"/>
      </c>
      <c r="AI26" s="36">
        <f t="shared" si="4"/>
      </c>
      <c r="AJ26" s="36">
        <f t="shared" si="4"/>
      </c>
      <c r="AK26" s="36">
        <f t="shared" si="4"/>
      </c>
      <c r="AL26" s="36">
        <f t="shared" si="4"/>
      </c>
      <c r="AM26" s="36">
        <f t="shared" si="4"/>
      </c>
      <c r="AN26" s="36">
        <f t="shared" si="4"/>
      </c>
      <c r="AO26" s="36">
        <f t="shared" si="4"/>
      </c>
      <c r="AP26" s="36">
        <f t="shared" si="4"/>
      </c>
      <c r="AQ26" s="36">
        <f t="shared" si="4"/>
      </c>
      <c r="AR26" s="36">
        <f t="shared" si="4"/>
      </c>
      <c r="AS26" s="36">
        <f t="shared" si="4"/>
      </c>
      <c r="AT26" s="36">
        <f t="shared" si="4"/>
      </c>
      <c r="AU26" s="36">
        <f t="shared" si="4"/>
      </c>
      <c r="AV26" s="36">
        <f t="shared" si="4"/>
      </c>
      <c r="AW26" s="36">
        <f t="shared" si="4"/>
      </c>
      <c r="AX26" s="36">
        <f t="shared" si="4"/>
      </c>
      <c r="AY26" s="36">
        <f t="shared" si="4"/>
      </c>
      <c r="AZ26" s="36">
        <f t="shared" si="4"/>
      </c>
      <c r="BA26" s="36">
        <f t="shared" si="4"/>
      </c>
      <c r="BB26" s="36">
        <f t="shared" si="4"/>
      </c>
    </row>
    <row r="27" spans="2:54" ht="12.75">
      <c r="B27" s="67" t="s">
        <v>15</v>
      </c>
      <c r="C27" s="35">
        <f t="shared" si="5"/>
        <v>7</v>
      </c>
      <c r="D27" s="36">
        <f>IF(D17&lt;=$C$24,1,"")</f>
        <v>1</v>
      </c>
      <c r="E27" s="36">
        <f t="shared" si="4"/>
        <v>1</v>
      </c>
      <c r="F27" s="36">
        <f t="shared" si="4"/>
        <v>1</v>
      </c>
      <c r="G27" s="36">
        <f t="shared" si="4"/>
        <v>1</v>
      </c>
      <c r="H27" s="36">
        <f t="shared" si="4"/>
        <v>1</v>
      </c>
      <c r="I27" s="36">
        <f t="shared" si="4"/>
        <v>1</v>
      </c>
      <c r="J27" s="36">
        <f t="shared" si="4"/>
        <v>1</v>
      </c>
      <c r="K27" s="36">
        <f t="shared" si="4"/>
      </c>
      <c r="L27" s="36">
        <f t="shared" si="4"/>
      </c>
      <c r="M27" s="36">
        <f t="shared" si="4"/>
      </c>
      <c r="N27" s="36">
        <f t="shared" si="4"/>
      </c>
      <c r="O27" s="36">
        <f t="shared" si="4"/>
      </c>
      <c r="P27" s="36">
        <f t="shared" si="4"/>
      </c>
      <c r="Q27" s="36">
        <f t="shared" si="4"/>
      </c>
      <c r="R27" s="36">
        <f t="shared" si="4"/>
      </c>
      <c r="S27" s="36">
        <f t="shared" si="4"/>
      </c>
      <c r="T27" s="36">
        <f t="shared" si="4"/>
      </c>
      <c r="U27" s="36">
        <f t="shared" si="4"/>
      </c>
      <c r="V27" s="36">
        <f t="shared" si="4"/>
      </c>
      <c r="W27" s="36">
        <f t="shared" si="4"/>
      </c>
      <c r="X27" s="36">
        <f t="shared" si="4"/>
      </c>
      <c r="Y27" s="36">
        <f t="shared" si="4"/>
      </c>
      <c r="Z27" s="36">
        <f t="shared" si="4"/>
      </c>
      <c r="AA27" s="36">
        <f t="shared" si="4"/>
      </c>
      <c r="AB27" s="36">
        <f t="shared" si="4"/>
      </c>
      <c r="AC27" s="36">
        <f t="shared" si="4"/>
      </c>
      <c r="AD27" s="36">
        <f t="shared" si="4"/>
      </c>
      <c r="AE27" s="36">
        <f t="shared" si="4"/>
      </c>
      <c r="AF27" s="36">
        <f t="shared" si="4"/>
      </c>
      <c r="AG27" s="36">
        <f t="shared" si="4"/>
      </c>
      <c r="AH27" s="36">
        <f t="shared" si="4"/>
      </c>
      <c r="AI27" s="36">
        <f t="shared" si="4"/>
      </c>
      <c r="AJ27" s="36">
        <f t="shared" si="4"/>
      </c>
      <c r="AK27" s="36">
        <f t="shared" si="4"/>
      </c>
      <c r="AL27" s="36">
        <f t="shared" si="4"/>
      </c>
      <c r="AM27" s="36">
        <f t="shared" si="4"/>
      </c>
      <c r="AN27" s="36">
        <f t="shared" si="4"/>
      </c>
      <c r="AO27" s="36">
        <f t="shared" si="4"/>
      </c>
      <c r="AP27" s="36">
        <f t="shared" si="4"/>
      </c>
      <c r="AQ27" s="36">
        <f t="shared" si="4"/>
      </c>
      <c r="AR27" s="36">
        <f t="shared" si="4"/>
      </c>
      <c r="AS27" s="36">
        <f t="shared" si="4"/>
      </c>
      <c r="AT27" s="36">
        <f t="shared" si="4"/>
      </c>
      <c r="AU27" s="36">
        <f t="shared" si="4"/>
      </c>
      <c r="AV27" s="36">
        <f t="shared" si="4"/>
      </c>
      <c r="AW27" s="36">
        <f t="shared" si="4"/>
      </c>
      <c r="AX27" s="36">
        <f t="shared" si="4"/>
      </c>
      <c r="AY27" s="36">
        <f t="shared" si="4"/>
      </c>
      <c r="AZ27" s="36">
        <f t="shared" si="4"/>
      </c>
      <c r="BA27" s="36">
        <f t="shared" si="4"/>
      </c>
      <c r="BB27" s="36">
        <f t="shared" si="4"/>
      </c>
    </row>
    <row r="28" spans="2:54" ht="12.75">
      <c r="B28" s="67" t="s">
        <v>16</v>
      </c>
      <c r="C28" s="35">
        <f t="shared" si="5"/>
        <v>6</v>
      </c>
      <c r="D28" s="36">
        <f>IF(D18&lt;=$C$24,1,"")</f>
        <v>1</v>
      </c>
      <c r="E28" s="36">
        <f t="shared" si="4"/>
        <v>1</v>
      </c>
      <c r="F28" s="36">
        <f t="shared" si="4"/>
        <v>1</v>
      </c>
      <c r="G28" s="36">
        <f t="shared" si="4"/>
        <v>1</v>
      </c>
      <c r="H28" s="36">
        <f t="shared" si="4"/>
        <v>1</v>
      </c>
      <c r="I28" s="36">
        <f t="shared" si="4"/>
        <v>1</v>
      </c>
      <c r="J28" s="36">
        <f t="shared" si="4"/>
      </c>
      <c r="K28" s="36">
        <f t="shared" si="4"/>
      </c>
      <c r="L28" s="36">
        <f t="shared" si="4"/>
      </c>
      <c r="M28" s="36">
        <f t="shared" si="4"/>
      </c>
      <c r="N28" s="36">
        <f t="shared" si="4"/>
      </c>
      <c r="O28" s="36">
        <f t="shared" si="4"/>
      </c>
      <c r="P28" s="36">
        <f t="shared" si="4"/>
      </c>
      <c r="Q28" s="36">
        <f t="shared" si="4"/>
      </c>
      <c r="R28" s="36">
        <f t="shared" si="4"/>
      </c>
      <c r="S28" s="36">
        <f t="shared" si="4"/>
      </c>
      <c r="T28" s="36">
        <f t="shared" si="4"/>
      </c>
      <c r="U28" s="36">
        <f t="shared" si="4"/>
      </c>
      <c r="V28" s="36">
        <f t="shared" si="4"/>
      </c>
      <c r="W28" s="36">
        <f t="shared" si="4"/>
      </c>
      <c r="X28" s="36">
        <f t="shared" si="4"/>
      </c>
      <c r="Y28" s="36">
        <f t="shared" si="4"/>
      </c>
      <c r="Z28" s="36">
        <f t="shared" si="4"/>
      </c>
      <c r="AA28" s="36">
        <f t="shared" si="4"/>
      </c>
      <c r="AB28" s="36">
        <f t="shared" si="4"/>
      </c>
      <c r="AC28" s="36">
        <f t="shared" si="4"/>
      </c>
      <c r="AD28" s="36">
        <f t="shared" si="4"/>
      </c>
      <c r="AE28" s="36">
        <f t="shared" si="4"/>
      </c>
      <c r="AF28" s="36">
        <f t="shared" si="4"/>
      </c>
      <c r="AG28" s="36">
        <f t="shared" si="4"/>
      </c>
      <c r="AH28" s="36">
        <f t="shared" si="4"/>
      </c>
      <c r="AI28" s="36">
        <f t="shared" si="4"/>
      </c>
      <c r="AJ28" s="36">
        <f t="shared" si="4"/>
      </c>
      <c r="AK28" s="36">
        <f t="shared" si="4"/>
      </c>
      <c r="AL28" s="36">
        <f t="shared" si="4"/>
      </c>
      <c r="AM28" s="36">
        <f t="shared" si="4"/>
      </c>
      <c r="AN28" s="36">
        <f t="shared" si="4"/>
      </c>
      <c r="AO28" s="36">
        <f t="shared" si="4"/>
      </c>
      <c r="AP28" s="36">
        <f t="shared" si="4"/>
      </c>
      <c r="AQ28" s="36">
        <f t="shared" si="4"/>
      </c>
      <c r="AR28" s="36">
        <f t="shared" si="4"/>
      </c>
      <c r="AS28" s="36">
        <f t="shared" si="4"/>
      </c>
      <c r="AT28" s="36">
        <f t="shared" si="4"/>
      </c>
      <c r="AU28" s="36">
        <f t="shared" si="4"/>
      </c>
      <c r="AV28" s="36">
        <f t="shared" si="4"/>
      </c>
      <c r="AW28" s="36">
        <f t="shared" si="4"/>
      </c>
      <c r="AX28" s="36">
        <f t="shared" si="4"/>
      </c>
      <c r="AY28" s="36">
        <f t="shared" si="4"/>
      </c>
      <c r="AZ28" s="36">
        <f t="shared" si="4"/>
      </c>
      <c r="BA28" s="36">
        <f t="shared" si="4"/>
      </c>
      <c r="BB28" s="36">
        <f t="shared" si="4"/>
      </c>
    </row>
    <row r="29" spans="2:54" ht="12.75">
      <c r="B29" s="67" t="s">
        <v>17</v>
      </c>
      <c r="C29" s="35">
        <f t="shared" si="5"/>
        <v>6</v>
      </c>
      <c r="D29" s="36">
        <f>IF(D19&lt;=$C$24,1,"")</f>
        <v>1</v>
      </c>
      <c r="E29" s="36">
        <f t="shared" si="4"/>
        <v>1</v>
      </c>
      <c r="F29" s="36">
        <f t="shared" si="4"/>
        <v>1</v>
      </c>
      <c r="G29" s="36">
        <f t="shared" si="4"/>
        <v>1</v>
      </c>
      <c r="H29" s="36">
        <f t="shared" si="4"/>
        <v>1</v>
      </c>
      <c r="I29" s="36">
        <f t="shared" si="4"/>
        <v>1</v>
      </c>
      <c r="J29" s="36">
        <f t="shared" si="4"/>
      </c>
      <c r="K29" s="36">
        <f t="shared" si="4"/>
      </c>
      <c r="L29" s="36">
        <f t="shared" si="4"/>
      </c>
      <c r="M29" s="36">
        <f t="shared" si="4"/>
      </c>
      <c r="N29" s="36">
        <f t="shared" si="4"/>
      </c>
      <c r="O29" s="36">
        <f t="shared" si="4"/>
      </c>
      <c r="P29" s="36">
        <f t="shared" si="4"/>
      </c>
      <c r="Q29" s="36">
        <f t="shared" si="4"/>
      </c>
      <c r="R29" s="36">
        <f t="shared" si="4"/>
      </c>
      <c r="S29" s="36">
        <f t="shared" si="4"/>
      </c>
      <c r="T29" s="36">
        <f t="shared" si="4"/>
      </c>
      <c r="U29" s="36">
        <f t="shared" si="4"/>
      </c>
      <c r="V29" s="36">
        <f t="shared" si="4"/>
      </c>
      <c r="W29" s="36">
        <f t="shared" si="4"/>
      </c>
      <c r="X29" s="36">
        <f t="shared" si="4"/>
      </c>
      <c r="Y29" s="36">
        <f t="shared" si="4"/>
      </c>
      <c r="Z29" s="36">
        <f t="shared" si="4"/>
      </c>
      <c r="AA29" s="36">
        <f t="shared" si="4"/>
      </c>
      <c r="AB29" s="36">
        <f t="shared" si="4"/>
      </c>
      <c r="AC29" s="36">
        <f t="shared" si="4"/>
      </c>
      <c r="AD29" s="36">
        <f t="shared" si="4"/>
      </c>
      <c r="AE29" s="36">
        <f t="shared" si="4"/>
      </c>
      <c r="AF29" s="36">
        <f t="shared" si="4"/>
      </c>
      <c r="AG29" s="36">
        <f t="shared" si="4"/>
      </c>
      <c r="AH29" s="36">
        <f t="shared" si="4"/>
      </c>
      <c r="AI29" s="36">
        <f t="shared" si="4"/>
      </c>
      <c r="AJ29" s="36">
        <f t="shared" si="4"/>
      </c>
      <c r="AK29" s="36">
        <f t="shared" si="4"/>
      </c>
      <c r="AL29" s="36">
        <f t="shared" si="4"/>
      </c>
      <c r="AM29" s="36">
        <f t="shared" si="4"/>
      </c>
      <c r="AN29" s="36">
        <f t="shared" si="4"/>
      </c>
      <c r="AO29" s="36">
        <f t="shared" si="4"/>
      </c>
      <c r="AP29" s="36">
        <f t="shared" si="4"/>
      </c>
      <c r="AQ29" s="36">
        <f t="shared" si="4"/>
      </c>
      <c r="AR29" s="36">
        <f t="shared" si="4"/>
      </c>
      <c r="AS29" s="36">
        <f t="shared" si="4"/>
      </c>
      <c r="AT29" s="36">
        <f t="shared" si="4"/>
      </c>
      <c r="AU29" s="36">
        <f t="shared" si="4"/>
      </c>
      <c r="AV29" s="36">
        <f t="shared" si="4"/>
      </c>
      <c r="AW29" s="36">
        <f t="shared" si="4"/>
      </c>
      <c r="AX29" s="36">
        <f t="shared" si="4"/>
      </c>
      <c r="AY29" s="36">
        <f t="shared" si="4"/>
      </c>
      <c r="AZ29" s="36">
        <f t="shared" si="4"/>
      </c>
      <c r="BA29" s="36">
        <f t="shared" si="4"/>
      </c>
      <c r="BB29" s="36">
        <f t="shared" si="4"/>
      </c>
    </row>
    <row r="30" spans="2:54" ht="12.75">
      <c r="B30" s="67" t="s">
        <v>18</v>
      </c>
      <c r="C30" s="35">
        <f t="shared" si="5"/>
        <v>5</v>
      </c>
      <c r="D30" s="36">
        <f>IF(D20&lt;=$C$24,1,"")</f>
        <v>1</v>
      </c>
      <c r="E30" s="36">
        <f t="shared" si="4"/>
        <v>1</v>
      </c>
      <c r="F30" s="36">
        <f t="shared" si="4"/>
        <v>1</v>
      </c>
      <c r="G30" s="36">
        <f t="shared" si="4"/>
        <v>1</v>
      </c>
      <c r="H30" s="36">
        <f t="shared" si="4"/>
        <v>1</v>
      </c>
      <c r="I30" s="36">
        <f t="shared" si="4"/>
      </c>
      <c r="J30" s="36">
        <f t="shared" si="4"/>
      </c>
      <c r="K30" s="36">
        <f t="shared" si="4"/>
      </c>
      <c r="L30" s="36">
        <f t="shared" si="4"/>
      </c>
      <c r="M30" s="36">
        <f t="shared" si="4"/>
      </c>
      <c r="N30" s="36">
        <f t="shared" si="4"/>
      </c>
      <c r="O30" s="36">
        <f t="shared" si="4"/>
      </c>
      <c r="P30" s="36">
        <f t="shared" si="4"/>
      </c>
      <c r="Q30" s="36">
        <f t="shared" si="4"/>
      </c>
      <c r="R30" s="36">
        <f t="shared" si="4"/>
      </c>
      <c r="S30" s="36">
        <f t="shared" si="4"/>
      </c>
      <c r="T30" s="36">
        <f t="shared" si="4"/>
      </c>
      <c r="U30" s="36">
        <f t="shared" si="4"/>
      </c>
      <c r="V30" s="36">
        <f t="shared" si="4"/>
      </c>
      <c r="W30" s="36">
        <f t="shared" si="4"/>
      </c>
      <c r="X30" s="36">
        <f t="shared" si="4"/>
      </c>
      <c r="Y30" s="36">
        <f aca="true" t="shared" si="6" ref="Y30:BV30">IF(Y20&lt;=$C$24,1,"")</f>
      </c>
      <c r="Z30" s="36">
        <f t="shared" si="6"/>
      </c>
      <c r="AA30" s="36">
        <f t="shared" si="6"/>
      </c>
      <c r="AB30" s="36">
        <f t="shared" si="6"/>
      </c>
      <c r="AC30" s="36">
        <f t="shared" si="6"/>
      </c>
      <c r="AD30" s="36">
        <f t="shared" si="6"/>
      </c>
      <c r="AE30" s="36">
        <f t="shared" si="6"/>
      </c>
      <c r="AF30" s="36">
        <f t="shared" si="6"/>
      </c>
      <c r="AG30" s="36">
        <f t="shared" si="6"/>
      </c>
      <c r="AH30" s="36">
        <f t="shared" si="6"/>
      </c>
      <c r="AI30" s="36">
        <f t="shared" si="6"/>
      </c>
      <c r="AJ30" s="36">
        <f t="shared" si="6"/>
      </c>
      <c r="AK30" s="36">
        <f t="shared" si="6"/>
      </c>
      <c r="AL30" s="36">
        <f t="shared" si="6"/>
      </c>
      <c r="AM30" s="36">
        <f t="shared" si="6"/>
      </c>
      <c r="AN30" s="36">
        <f t="shared" si="6"/>
      </c>
      <c r="AO30" s="36">
        <f t="shared" si="6"/>
      </c>
      <c r="AP30" s="36">
        <f t="shared" si="6"/>
      </c>
      <c r="AQ30" s="36">
        <f t="shared" si="6"/>
      </c>
      <c r="AR30" s="36">
        <f t="shared" si="6"/>
      </c>
      <c r="AS30" s="36">
        <f t="shared" si="6"/>
      </c>
      <c r="AT30" s="36">
        <f t="shared" si="6"/>
      </c>
      <c r="AU30" s="36">
        <f t="shared" si="6"/>
      </c>
      <c r="AV30" s="36">
        <f t="shared" si="6"/>
      </c>
      <c r="AW30" s="36">
        <f t="shared" si="6"/>
      </c>
      <c r="AX30" s="36">
        <f t="shared" si="6"/>
      </c>
      <c r="AY30" s="36">
        <f t="shared" si="6"/>
      </c>
      <c r="AZ30" s="36">
        <f t="shared" si="6"/>
      </c>
      <c r="BA30" s="36">
        <f t="shared" si="6"/>
      </c>
      <c r="BB30" s="36">
        <f t="shared" si="6"/>
      </c>
    </row>
    <row r="31" spans="2:54" ht="12.75">
      <c r="B31" s="67" t="s">
        <v>19</v>
      </c>
      <c r="C31" s="35">
        <f t="shared" si="5"/>
        <v>4</v>
      </c>
      <c r="D31" s="36">
        <f>IF(D21&lt;=$C$24,1,"")</f>
        <v>1</v>
      </c>
      <c r="E31" s="36">
        <f>IF(E21&lt;=$C$24,1,"")</f>
        <v>1</v>
      </c>
      <c r="F31" s="36">
        <f>IF(F21&lt;=$C$24,1,"")</f>
        <v>1</v>
      </c>
      <c r="G31" s="36">
        <f>IF(G21&lt;=$C$24,1,"")</f>
        <v>1</v>
      </c>
      <c r="H31" s="36">
        <f>IF(H21&lt;=$C$24,1,"")</f>
      </c>
      <c r="I31" s="36">
        <f>IF(I21&lt;=$C$24,1,"")</f>
      </c>
      <c r="J31" s="36">
        <f>IF(J21&lt;=$C$24,1,"")</f>
      </c>
      <c r="K31" s="36">
        <f>IF(K21&lt;=$C$24,1,"")</f>
      </c>
      <c r="L31" s="36">
        <f>IF(L21&lt;=$C$24,1,"")</f>
      </c>
      <c r="M31" s="36">
        <f>IF(M21&lt;=$C$24,1,"")</f>
      </c>
      <c r="N31" s="36">
        <f>IF(N21&lt;=$C$24,1,"")</f>
      </c>
      <c r="O31" s="36">
        <f>IF(O21&lt;=$C$24,1,"")</f>
      </c>
      <c r="P31" s="36">
        <f>IF(P21&lt;=$C$24,1,"")</f>
      </c>
      <c r="Q31" s="36">
        <f>IF(Q21&lt;=$C$24,1,"")</f>
      </c>
      <c r="R31" s="36">
        <f>IF(R21&lt;=$C$24,1,"")</f>
      </c>
      <c r="S31" s="36">
        <f>IF(S21&lt;=$C$24,1,"")</f>
      </c>
      <c r="T31" s="36">
        <f aca="true" t="shared" si="7" ref="T31:BQ32">IF(T21&lt;=$C$24,1,"")</f>
      </c>
      <c r="U31" s="36">
        <f t="shared" si="7"/>
      </c>
      <c r="V31" s="36">
        <f t="shared" si="7"/>
      </c>
      <c r="W31" s="36">
        <f t="shared" si="7"/>
      </c>
      <c r="X31" s="36">
        <f t="shared" si="7"/>
      </c>
      <c r="Y31" s="36">
        <f t="shared" si="7"/>
      </c>
      <c r="Z31" s="36">
        <f t="shared" si="7"/>
      </c>
      <c r="AA31" s="36">
        <f t="shared" si="7"/>
      </c>
      <c r="AB31" s="36">
        <f t="shared" si="7"/>
      </c>
      <c r="AC31" s="36">
        <f t="shared" si="7"/>
      </c>
      <c r="AD31" s="36">
        <f t="shared" si="7"/>
      </c>
      <c r="AE31" s="36">
        <f t="shared" si="7"/>
      </c>
      <c r="AF31" s="36">
        <f t="shared" si="7"/>
      </c>
      <c r="AG31" s="36">
        <f t="shared" si="7"/>
      </c>
      <c r="AH31" s="36">
        <f t="shared" si="7"/>
      </c>
      <c r="AI31" s="36">
        <f t="shared" si="7"/>
      </c>
      <c r="AJ31" s="36">
        <f t="shared" si="7"/>
      </c>
      <c r="AK31" s="36">
        <f t="shared" si="7"/>
      </c>
      <c r="AL31" s="36">
        <f t="shared" si="7"/>
      </c>
      <c r="AM31" s="36">
        <f t="shared" si="7"/>
      </c>
      <c r="AN31" s="36">
        <f t="shared" si="7"/>
      </c>
      <c r="AO31" s="36">
        <f t="shared" si="7"/>
      </c>
      <c r="AP31" s="36">
        <f t="shared" si="7"/>
      </c>
      <c r="AQ31" s="36">
        <f t="shared" si="7"/>
      </c>
      <c r="AR31" s="36">
        <f t="shared" si="7"/>
      </c>
      <c r="AS31" s="36">
        <f t="shared" si="7"/>
      </c>
      <c r="AT31" s="36">
        <f t="shared" si="7"/>
      </c>
      <c r="AU31" s="36">
        <f t="shared" si="7"/>
      </c>
      <c r="AV31" s="36">
        <f t="shared" si="7"/>
      </c>
      <c r="AW31" s="36">
        <f t="shared" si="7"/>
      </c>
      <c r="AX31" s="36">
        <f t="shared" si="7"/>
      </c>
      <c r="AY31" s="36">
        <f t="shared" si="7"/>
      </c>
      <c r="AZ31" s="36">
        <f t="shared" si="7"/>
      </c>
      <c r="BA31" s="36">
        <f t="shared" si="7"/>
      </c>
      <c r="BB31" s="36">
        <f t="shared" si="7"/>
      </c>
    </row>
    <row r="32" spans="2:54" ht="12.75">
      <c r="B32" s="67" t="s">
        <v>20</v>
      </c>
      <c r="C32" s="35">
        <f t="shared" si="5"/>
        <v>4</v>
      </c>
      <c r="D32" s="36">
        <f>IF(D22&lt;=$C$24,1,"")</f>
        <v>1</v>
      </c>
      <c r="E32" s="36">
        <f>IF(E22&lt;=$C$24,1,"")</f>
        <v>1</v>
      </c>
      <c r="F32" s="36">
        <f>IF(F22&lt;=$C$24,1,"")</f>
        <v>1</v>
      </c>
      <c r="G32" s="36">
        <f>IF(G22&lt;=$C$24,1,"")</f>
        <v>1</v>
      </c>
      <c r="H32" s="36">
        <f>IF(H22&lt;=$C$24,1,"")</f>
      </c>
      <c r="I32" s="36">
        <f>IF(I22&lt;=$C$24,1,"")</f>
      </c>
      <c r="J32" s="36">
        <f>IF(J22&lt;=$C$24,1,"")</f>
      </c>
      <c r="K32" s="36">
        <f>IF(K22&lt;=$C$24,1,"")</f>
      </c>
      <c r="L32" s="36">
        <f>IF(L22&lt;=$C$24,1,"")</f>
      </c>
      <c r="M32" s="36">
        <f>IF(M22&lt;=$C$24,1,"")</f>
      </c>
      <c r="N32" s="36">
        <f>IF(N22&lt;=$C$24,1,"")</f>
      </c>
      <c r="O32" s="36">
        <f>IF(O22&lt;=$C$24,1,"")</f>
      </c>
      <c r="P32" s="36">
        <f>IF(P22&lt;=$C$24,1,"")</f>
      </c>
      <c r="Q32" s="36">
        <f>IF(Q22&lt;=$C$24,1,"")</f>
      </c>
      <c r="R32" s="36">
        <f>IF(R22&lt;=$C$24,1,"")</f>
      </c>
      <c r="S32" s="36">
        <f>IF(S22&lt;=$C$24,1,"")</f>
      </c>
      <c r="T32" s="36">
        <f t="shared" si="7"/>
      </c>
      <c r="U32" s="36">
        <f t="shared" si="7"/>
      </c>
      <c r="V32" s="36">
        <f t="shared" si="7"/>
      </c>
      <c r="W32" s="36">
        <f t="shared" si="7"/>
      </c>
      <c r="X32" s="36">
        <f t="shared" si="7"/>
      </c>
      <c r="Y32" s="36">
        <f t="shared" si="7"/>
      </c>
      <c r="Z32" s="36">
        <f t="shared" si="7"/>
      </c>
      <c r="AA32" s="36">
        <f t="shared" si="7"/>
      </c>
      <c r="AB32" s="36">
        <f t="shared" si="7"/>
      </c>
      <c r="AC32" s="36">
        <f t="shared" si="7"/>
      </c>
      <c r="AD32" s="36">
        <f t="shared" si="7"/>
      </c>
      <c r="AE32" s="36">
        <f t="shared" si="7"/>
      </c>
      <c r="AF32" s="36">
        <f t="shared" si="7"/>
      </c>
      <c r="AG32" s="36">
        <f t="shared" si="7"/>
      </c>
      <c r="AH32" s="36">
        <f t="shared" si="7"/>
      </c>
      <c r="AI32" s="36">
        <f t="shared" si="7"/>
      </c>
      <c r="AJ32" s="36">
        <f t="shared" si="7"/>
      </c>
      <c r="AK32" s="36">
        <f t="shared" si="7"/>
      </c>
      <c r="AL32" s="36">
        <f t="shared" si="7"/>
      </c>
      <c r="AM32" s="36">
        <f t="shared" si="7"/>
      </c>
      <c r="AN32" s="36">
        <f t="shared" si="7"/>
      </c>
      <c r="AO32" s="36">
        <f t="shared" si="7"/>
      </c>
      <c r="AP32" s="36">
        <f t="shared" si="7"/>
      </c>
      <c r="AQ32" s="36">
        <f t="shared" si="7"/>
      </c>
      <c r="AR32" s="36">
        <f t="shared" si="7"/>
      </c>
      <c r="AS32" s="36">
        <f t="shared" si="7"/>
      </c>
      <c r="AT32" s="36">
        <f t="shared" si="7"/>
      </c>
      <c r="AU32" s="36">
        <f t="shared" si="7"/>
      </c>
      <c r="AV32" s="36">
        <f t="shared" si="7"/>
      </c>
      <c r="AW32" s="36">
        <f t="shared" si="7"/>
      </c>
      <c r="AX32" s="36">
        <f t="shared" si="7"/>
      </c>
      <c r="AY32" s="36">
        <f t="shared" si="7"/>
      </c>
      <c r="AZ32" s="36">
        <f t="shared" si="7"/>
      </c>
      <c r="BA32" s="36">
        <f t="shared" si="7"/>
      </c>
      <c r="BB32" s="36">
        <f t="shared" si="7"/>
      </c>
    </row>
    <row r="33" ht="12.75">
      <c r="C33" s="6" t="s">
        <v>7</v>
      </c>
    </row>
    <row r="34" spans="9:12" ht="12.75">
      <c r="I34" s="6" t="s">
        <v>59</v>
      </c>
      <c r="L34" s="6" t="s">
        <v>60</v>
      </c>
    </row>
    <row r="35" spans="8:16" ht="12.75">
      <c r="H35" s="9" t="s">
        <v>13</v>
      </c>
      <c r="I35" s="9">
        <v>15</v>
      </c>
      <c r="L35" s="9">
        <v>13</v>
      </c>
      <c r="O35">
        <f>I35-L35</f>
        <v>2</v>
      </c>
      <c r="P35" s="6" t="s">
        <v>61</v>
      </c>
    </row>
    <row r="36" spans="8:16" ht="12.75">
      <c r="H36" s="9" t="s">
        <v>14</v>
      </c>
      <c r="I36" s="9">
        <v>10</v>
      </c>
      <c r="L36" s="9">
        <v>9</v>
      </c>
      <c r="O36">
        <f aca="true" t="shared" si="8" ref="O36:O42">I36-L36</f>
        <v>1</v>
      </c>
      <c r="P36" s="6" t="s">
        <v>61</v>
      </c>
    </row>
    <row r="37" spans="8:15" ht="12.75">
      <c r="H37" s="9" t="s">
        <v>15</v>
      </c>
      <c r="I37" s="9">
        <v>7</v>
      </c>
      <c r="L37" s="9">
        <v>7</v>
      </c>
      <c r="O37">
        <f t="shared" si="8"/>
        <v>0</v>
      </c>
    </row>
    <row r="38" spans="8:15" ht="12.75">
      <c r="H38" s="9" t="s">
        <v>16</v>
      </c>
      <c r="I38" s="9">
        <v>6</v>
      </c>
      <c r="L38" s="9">
        <v>6</v>
      </c>
      <c r="O38">
        <f t="shared" si="8"/>
        <v>0</v>
      </c>
    </row>
    <row r="39" spans="8:16" ht="12.75">
      <c r="H39" s="9" t="s">
        <v>17</v>
      </c>
      <c r="I39" s="9">
        <v>5</v>
      </c>
      <c r="L39" s="9">
        <v>6</v>
      </c>
      <c r="O39">
        <f t="shared" si="8"/>
        <v>-1</v>
      </c>
      <c r="P39" s="6" t="s">
        <v>62</v>
      </c>
    </row>
    <row r="40" spans="8:16" ht="12.75">
      <c r="H40" s="9" t="s">
        <v>18</v>
      </c>
      <c r="I40" s="9">
        <v>4</v>
      </c>
      <c r="L40" s="9">
        <v>5</v>
      </c>
      <c r="O40">
        <f t="shared" si="8"/>
        <v>-1</v>
      </c>
      <c r="P40" s="6" t="s">
        <v>62</v>
      </c>
    </row>
    <row r="41" spans="8:15" ht="12.75">
      <c r="H41" s="9" t="s">
        <v>19</v>
      </c>
      <c r="I41" s="9">
        <v>4</v>
      </c>
      <c r="L41" s="9">
        <v>4</v>
      </c>
      <c r="O41">
        <f t="shared" si="8"/>
        <v>0</v>
      </c>
    </row>
    <row r="42" spans="8:16" ht="12.75">
      <c r="H42" s="9" t="s">
        <v>20</v>
      </c>
      <c r="I42" s="9">
        <v>3</v>
      </c>
      <c r="L42" s="9">
        <v>4</v>
      </c>
      <c r="O42">
        <f t="shared" si="8"/>
        <v>-1</v>
      </c>
      <c r="P42" s="6" t="s">
        <v>62</v>
      </c>
    </row>
  </sheetData>
  <sheetProtection/>
  <mergeCells count="3">
    <mergeCell ref="D1:AG1"/>
    <mergeCell ref="D14:AG14"/>
    <mergeCell ref="D24:AG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Libront</dc:creator>
  <cp:keywords/>
  <dc:description/>
  <cp:lastModifiedBy>Wacław Libront</cp:lastModifiedBy>
  <dcterms:created xsi:type="dcterms:W3CDTF">2006-10-14T19:55:19Z</dcterms:created>
  <dcterms:modified xsi:type="dcterms:W3CDTF">2017-02-06T16:53:38Z</dcterms:modified>
  <cp:category/>
  <cp:version/>
  <cp:contentType/>
  <cp:contentStatus/>
</cp:coreProperties>
</file>